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enosm\Desktop\SGC\103 OFICINA DE PLANEACION INSTITUCIONAL -GPI\2 SISTEMA ÚNICO DE INFORMACIÓN\Formatos\"/>
    </mc:Choice>
  </mc:AlternateContent>
  <bookViews>
    <workbookView xWindow="480" yWindow="330" windowWidth="19875" windowHeight="7455"/>
  </bookViews>
  <sheets>
    <sheet name="TFS SISTEM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nfc1">'[1]COSTOS AJUSTADOS'!#REF!</definedName>
    <definedName name="_________nnn1">'[1]COSTOS AJUSTADOS'!#REF!</definedName>
    <definedName name="________nfc1">'[1]COSTOS AJUSTADOS'!#REF!</definedName>
    <definedName name="________nnn1">'[1]COSTOS AJUSTADOS'!#REF!</definedName>
    <definedName name="______CFR1">#REF!</definedName>
    <definedName name="______nfc1">'[1]COSTOS AJUSTADOS'!#REF!</definedName>
    <definedName name="______nnn1">'[1]COSTOS AJUSTADOS'!#REF!</definedName>
    <definedName name="_____CFR1">#REF!</definedName>
    <definedName name="_____nfc1">'[1]COSTOS AJUSTADOS'!#REF!</definedName>
    <definedName name="_____nnn1">'[1]COSTOS AJUSTADOS'!#REF!</definedName>
    <definedName name="____CFR1">#REF!</definedName>
    <definedName name="____nfc1">'[1]COSTOS AJUSTADOS'!#REF!</definedName>
    <definedName name="____nnn1">'[1]COSTOS AJUSTADOS'!#REF!</definedName>
    <definedName name="___CFR1">#REF!</definedName>
    <definedName name="___nfc1">'[1]COSTOS AJUSTADOS'!#REF!</definedName>
    <definedName name="___nnn1">'[1]COSTOS AJUSTADOS'!#REF!</definedName>
    <definedName name="__CFR1">#REF!</definedName>
    <definedName name="__nfc1">'[1]COSTOS AJUSTADOS'!#REF!</definedName>
    <definedName name="__nnn1">'[1]COSTOS AJUSTADOS'!#REF!</definedName>
    <definedName name="_1">#N/A</definedName>
    <definedName name="_1_3">#N/A</definedName>
    <definedName name="_1_Bajo_BajoTDI">'[2]TRNA 2'!#REF!</definedName>
    <definedName name="_10_1__F7__Industrial_Pequeño_ProductorTDI">'[2]TRNA 2'!#REF!</definedName>
    <definedName name="_10_2__F8__Industrial_GP_de_0_25_a_1_5T_o_1_a_6m3TDI">'[2]TRNA 2'!#REF!</definedName>
    <definedName name="_10_3_Industrial_GP_mas_de_1_5T_o_6m3TDI">'[2]TRNA 2'!#REF!</definedName>
    <definedName name="_11_1__F7__Comercial_Pequeño_ProductorTDI">'[2]TRNA 2'!#REF!</definedName>
    <definedName name="_11_2__F8__Comercial_GP_de_0_25T_a_1_5T_o_1m3_a_6m3TDI">'[2]TRNA 2'!#REF!</definedName>
    <definedName name="_1234">#REF!</definedName>
    <definedName name="_2_BajoTDI">'[2]TRNA 2'!#REF!</definedName>
    <definedName name="_3_Medio_bajoTDI">'[2]TRNA 2'!#REF!</definedName>
    <definedName name="_4_MedioTDI">'[2]TRNA 2'!#REF!</definedName>
    <definedName name="_5_Medio_AltoTDI">'[2]TRNA 2'!#REF!</definedName>
    <definedName name="_6_AltoTDI">'[2]TRNA 2'!#REF!</definedName>
    <definedName name="_CFR1">#REF!</definedName>
    <definedName name="_nfc1">'[1]COSTOS AJUSTADOS'!#REF!</definedName>
    <definedName name="_nnn1">'[1]COSTOS AJUSTADOS'!#REF!</definedName>
    <definedName name="aaaaa">'[3]COSTOS AJUSTADOS'!#REF!</definedName>
    <definedName name="AAAAAAA">'[1]COSTOS AJUSTADOS'!#REF!</definedName>
    <definedName name="aaaaaaaaa">'[3]COSTOS AJUSTADOS'!#REF!</definedName>
    <definedName name="Abril11">#REF!</definedName>
    <definedName name="Abril111">[4]ab11!$A$1:$I$28</definedName>
    <definedName name="Air">#REF!</definedName>
    <definedName name="AÑOSUB">'[2]% SUB CONT (C)'!#REF!</definedName>
    <definedName name="AÑOTBL">#REF!</definedName>
    <definedName name="AÑOTDI">'[2]TRNA 2'!#REF!</definedName>
    <definedName name="AÑOTDT">#REF!</definedName>
    <definedName name="AÑOTFR">#REF!</definedName>
    <definedName name="AÑOTI">#REF!</definedName>
    <definedName name="AÑOTRT">#REF!</definedName>
    <definedName name="AP">#REF!</definedName>
    <definedName name="_xlnm.Print_Area" localSheetId="0">'TFS SISTEMAS'!$A$4:$W$70</definedName>
    <definedName name="CBL">'[1]ACTUALIZACIÓN DE COSTOS'!$K$17</definedName>
    <definedName name="CCS">'[1]ACTUALIZACIÓN DE COSTOS'!$K$18</definedName>
    <definedName name="CCS_AJ">'[1]COSTOS AJUSTADOS'!$C$3</definedName>
    <definedName name="CDT_Junio_97">'[5]CALCULO TARIFAS 98_01'!$B$6</definedName>
    <definedName name="CDT_p">[6]CDT!$C$3</definedName>
    <definedName name="CDTa">'[1]ACTUALIZACIÓN DE COSTOS'!$K$25</definedName>
    <definedName name="CFR">#REF!</definedName>
    <definedName name="CRT">'[1]ACTUALIZACIÓN DE COSTOS'!$K$19</definedName>
    <definedName name="CRT_aislados">'[6]COSTOS AJUSTADOS'!$C$13</definedName>
    <definedName name="CRT_Junio_97">'[5]CALCULO TARIFAS 98_01'!$B$10</definedName>
    <definedName name="CST">'[5]CALCULO TARIFAS 98_01'!$B$13</definedName>
    <definedName name="CSU">'[5]CALCULO TARIFAS 98_01'!$B$14</definedName>
    <definedName name="CTE_p">[6]CTE!$C$5</definedName>
    <definedName name="dddd">'[1]COSTOS AJUSTADOS'!#REF!</definedName>
    <definedName name="dddddd">'[3]COSTOS AJUSTADOS'!#REF!</definedName>
    <definedName name="ddddddd">'[1]COSTOS AJUSTADOS'!#REF!</definedName>
    <definedName name="DENOMINADOR">#REF!</definedName>
    <definedName name="dos">#REF!</definedName>
    <definedName name="DSDSDS">'[1]COSTOS AJUSTADOS'!#REF!</definedName>
    <definedName name="Fa">'[5]CALCULO TARIFAS 98_01'!$B$21</definedName>
    <definedName name="FD">'[5]CALCULO TARIFAS 98_01'!$B$24</definedName>
    <definedName name="Fmerc">#REF!</definedName>
    <definedName name="Fnr">'[5]CALCULO TARIFAS 98_01'!$B$22</definedName>
    <definedName name="FPS">#REF!</definedName>
    <definedName name="Fr">'[5]CALCULO TARIFAS 98_01'!$B$23</definedName>
    <definedName name="Mayo11">#REF!</definedName>
    <definedName name="mayo111">[4]may11!$A$1:$I$25</definedName>
    <definedName name="MESSUB">'[2]% SUB CONT (C)'!#REF!</definedName>
    <definedName name="MESTBL">#REF!</definedName>
    <definedName name="MESTDI">'[2]TRNA 2'!#REF!</definedName>
    <definedName name="MESTDT">#REF!</definedName>
    <definedName name="MESTFR">#REF!</definedName>
    <definedName name="MESTI">#REF!</definedName>
    <definedName name="MESTRT">#REF!</definedName>
    <definedName name="N">'[1]COSTOS AJUSTADOS'!#REF!</definedName>
    <definedName name="nfc">'[1]COSTOS AJUSTADOS'!#REF!</definedName>
    <definedName name="NNFG">'[1]COSTOS AJUSTADOS'!#REF!</definedName>
    <definedName name="nnfg1">'[1]COSTOS AJUSTADOS'!#REF!</definedName>
    <definedName name="NNN">'[1]COSTOS AJUSTADOS'!#REF!</definedName>
    <definedName name="nnnnn">'[1]COSTOS AJUSTADOS'!#REF!</definedName>
    <definedName name="PPU">'[5]CALCULO TARIFAS 98_01'!$B$8</definedName>
    <definedName name="Q">#REF!</definedName>
    <definedName name="Qb">#REF!</definedName>
    <definedName name="Qbr">#REF!</definedName>
    <definedName name="Qr">#REF!</definedName>
    <definedName name="sss">'[1]COSTOS AJUSTADOS'!#REF!</definedName>
    <definedName name="ssss">'[1]COSTOS AJUSTADOS'!#REF!</definedName>
    <definedName name="sssss">'[1]COSTOS AJUSTADOS'!#REF!</definedName>
    <definedName name="SSSSSSERER">'[1]COSTOS AJUSTADOS'!#REF!</definedName>
    <definedName name="sssssss">'[1]COSTOS AJUSTADOS'!#REF!</definedName>
    <definedName name="SUMA_Nu">[7]TONELADAS!#REF!</definedName>
    <definedName name="TAforadas">#REF!</definedName>
    <definedName name="TAj">#REF!</definedName>
    <definedName name="TB">'[5]CALCULO TARIFAS 98_01'!$B$12</definedName>
    <definedName name="Tj">#REF!</definedName>
    <definedName name="TM">'[1]COSTOS AJUSTADOS'!$C$14</definedName>
    <definedName name="TNoAforadas">#REF!</definedName>
    <definedName name="TON_TE">'[1]COSTOS AJUSTADOS'!$C$16</definedName>
    <definedName name="Trecep">#REF!</definedName>
    <definedName name="TTotales">#REF!</definedName>
    <definedName name="VP_CTE">[1]CTE!$C$3</definedName>
    <definedName name="WWWWW">'[1]COSTOS AJUSTADOS'!#REF!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B38" i="1" l="1"/>
  <c r="O38" i="1" s="1"/>
  <c r="B36" i="1"/>
  <c r="M36" i="1" s="1"/>
  <c r="Q36" i="1" s="1"/>
  <c r="B30" i="1"/>
  <c r="O30" i="1" s="1"/>
  <c r="B28" i="1"/>
  <c r="N28" i="1" s="1"/>
  <c r="B39" i="1"/>
  <c r="M39" i="1" s="1"/>
  <c r="B35" i="1"/>
  <c r="N35" i="1" s="1"/>
  <c r="B34" i="1"/>
  <c r="N34" i="1" s="1"/>
  <c r="B33" i="1"/>
  <c r="N33" i="1" s="1"/>
  <c r="B32" i="1"/>
  <c r="N32" i="1" s="1"/>
  <c r="B31" i="1"/>
  <c r="N31" i="1" s="1"/>
  <c r="B27" i="1"/>
  <c r="N27" i="1" s="1"/>
  <c r="M27" i="1" l="1"/>
  <c r="Q27" i="1" s="1"/>
  <c r="R27" i="1" s="1"/>
  <c r="R36" i="1"/>
  <c r="S36" i="1" s="1"/>
  <c r="T33" i="1"/>
  <c r="U30" i="1"/>
  <c r="S27" i="1"/>
  <c r="T27" i="1"/>
  <c r="T31" i="1"/>
  <c r="T34" i="1"/>
  <c r="T32" i="1"/>
  <c r="T28" i="1"/>
  <c r="M30" i="1"/>
  <c r="B25" i="1"/>
  <c r="N25" i="1" s="1"/>
  <c r="T25" i="1" s="1"/>
  <c r="B26" i="1"/>
  <c r="O26" i="1" s="1"/>
  <c r="U26" i="1" s="1"/>
  <c r="M28" i="1"/>
  <c r="B29" i="1"/>
  <c r="O29" i="1" s="1"/>
  <c r="U29" i="1" s="1"/>
  <c r="M31" i="1"/>
  <c r="M33" i="1"/>
  <c r="Q33" i="1" s="1"/>
  <c r="R33" i="1" s="1"/>
  <c r="M35" i="1"/>
  <c r="Q35" i="1" s="1"/>
  <c r="R35" i="1" s="1"/>
  <c r="B37" i="1"/>
  <c r="N37" i="1" s="1"/>
  <c r="N39" i="1"/>
  <c r="N38" i="1"/>
  <c r="T38" i="1" s="1"/>
  <c r="U38" i="1" s="1"/>
  <c r="N36" i="1"/>
  <c r="T36" i="1" s="1"/>
  <c r="O39" i="1"/>
  <c r="O37" i="1"/>
  <c r="O35" i="1"/>
  <c r="O34" i="1"/>
  <c r="U34" i="1" s="1"/>
  <c r="O33" i="1"/>
  <c r="U33" i="1" s="1"/>
  <c r="O32" i="1"/>
  <c r="O31" i="1"/>
  <c r="N30" i="1"/>
  <c r="T30" i="1" s="1"/>
  <c r="M29" i="1"/>
  <c r="Q29" i="1" s="1"/>
  <c r="R29" i="1" s="1"/>
  <c r="O27" i="1"/>
  <c r="N26" i="1"/>
  <c r="T26" i="1" s="1"/>
  <c r="M26" i="1"/>
  <c r="P27" i="1"/>
  <c r="O28" i="1"/>
  <c r="M32" i="1"/>
  <c r="M34" i="1"/>
  <c r="O36" i="1"/>
  <c r="U36" i="1" s="1"/>
  <c r="M37" i="1"/>
  <c r="Q37" i="1" s="1"/>
  <c r="R37" i="1" s="1"/>
  <c r="M38" i="1"/>
  <c r="M25" i="1" l="1"/>
  <c r="Q25" i="1" s="1"/>
  <c r="R25" i="1" s="1"/>
  <c r="S35" i="1"/>
  <c r="T35" i="1" s="1"/>
  <c r="S33" i="1"/>
  <c r="P31" i="1"/>
  <c r="Q31" i="1"/>
  <c r="R31" i="1" s="1"/>
  <c r="S37" i="1"/>
  <c r="P34" i="1"/>
  <c r="V34" i="1" s="1"/>
  <c r="Q34" i="1"/>
  <c r="S34" i="1" s="1"/>
  <c r="R34" i="1"/>
  <c r="P26" i="1"/>
  <c r="V26" i="1" s="1"/>
  <c r="Q26" i="1"/>
  <c r="S26" i="1" s="1"/>
  <c r="R26" i="1"/>
  <c r="P33" i="1"/>
  <c r="V33" i="1" s="1"/>
  <c r="R30" i="1"/>
  <c r="Q30" i="1"/>
  <c r="S30" i="1" s="1"/>
  <c r="R38" i="1"/>
  <c r="S38" i="1" s="1"/>
  <c r="Q38" i="1"/>
  <c r="P32" i="1"/>
  <c r="Q32" i="1"/>
  <c r="S32" i="1" s="1"/>
  <c r="R32" i="1"/>
  <c r="Q28" i="1"/>
  <c r="S28" i="1" s="1"/>
  <c r="R28" i="1"/>
  <c r="S31" i="1"/>
  <c r="U31" i="1" s="1"/>
  <c r="S29" i="1"/>
  <c r="U27" i="1"/>
  <c r="U37" i="1"/>
  <c r="U35" i="1"/>
  <c r="V31" i="1"/>
  <c r="V27" i="1"/>
  <c r="U28" i="1"/>
  <c r="U32" i="1"/>
  <c r="T37" i="1"/>
  <c r="O25" i="1"/>
  <c r="U25" i="1" s="1"/>
  <c r="P35" i="1"/>
  <c r="N29" i="1"/>
  <c r="P25" i="1"/>
  <c r="P39" i="1"/>
  <c r="P38" i="1"/>
  <c r="V38" i="1" s="1"/>
  <c r="P37" i="1"/>
  <c r="P30" i="1"/>
  <c r="V30" i="1" s="1"/>
  <c r="P28" i="1"/>
  <c r="P36" i="1"/>
  <c r="V36" i="1" s="1"/>
  <c r="S25" i="1" l="1"/>
  <c r="V25" i="1"/>
  <c r="V32" i="1"/>
  <c r="V35" i="1"/>
  <c r="P29" i="1"/>
  <c r="V29" i="1" s="1"/>
  <c r="T29" i="1"/>
  <c r="V28" i="1"/>
  <c r="V37" i="1"/>
</calcChain>
</file>

<file path=xl/comments1.xml><?xml version="1.0" encoding="utf-8"?>
<comments xmlns="http://schemas.openxmlformats.org/spreadsheetml/2006/main">
  <authors>
    <author>JOSE RICARDO SOTO URIBE</author>
    <author>MAYRA ALEJANDRA BECERRA AVILA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JOSE RICARDO SOTO URIBE: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JOSE RICARDO SOTO URIBE:</t>
        </r>
        <r>
          <rPr>
            <sz val="9"/>
            <color indexed="81"/>
            <rFont val="Tahoma"/>
            <family val="2"/>
          </rPr>
          <t xml:space="preserve">
Pendiente incluir formula para que el VBA se actualice al actualizar CRT ó CDT, traido de "Costos Base"</t>
        </r>
      </text>
    </comment>
    <comment ref="N67" authorId="1" shapeId="0">
      <text>
        <r>
          <rPr>
            <b/>
            <sz val="9"/>
            <color indexed="81"/>
            <rFont val="Tahoma"/>
            <family val="2"/>
          </rPr>
          <t>MAYRA ALEJANDRA BECERRA AVILA:</t>
        </r>
        <r>
          <rPr>
            <sz val="9"/>
            <color indexed="81"/>
            <rFont val="Tahoma"/>
            <family val="2"/>
          </rPr>
          <t xml:space="preserve">
EL VALOR PACTADO POR DESCUENTO PARA  EL COSTO DE RECOLECCION ES DE 41.356,69</t>
        </r>
      </text>
    </comment>
  </commentList>
</comments>
</file>

<file path=xl/sharedStrings.xml><?xml version="1.0" encoding="utf-8"?>
<sst xmlns="http://schemas.openxmlformats.org/spreadsheetml/2006/main" count="102" uniqueCount="47">
  <si>
    <t>URBANOS</t>
  </si>
  <si>
    <t>TONELADAS</t>
  </si>
  <si>
    <t>TARIFAS</t>
  </si>
  <si>
    <t>ESTRATO o NIVEL DE PRODUCCIÓN</t>
  </si>
  <si>
    <t>TRNA  (Ton/mes)</t>
  </si>
  <si>
    <t>TRBL                       ( Ton/mes)</t>
  </si>
  <si>
    <t>TRLU</t>
  </si>
  <si>
    <t>TAFNA          ( Ton/mes)</t>
  </si>
  <si>
    <t>TAFA</t>
  </si>
  <si>
    <t>TRRA</t>
  </si>
  <si>
    <t>TRA</t>
  </si>
  <si>
    <t>VBA</t>
  </si>
  <si>
    <t>TC</t>
  </si>
  <si>
    <t>TLU</t>
  </si>
  <si>
    <t>TBL</t>
  </si>
  <si>
    <t>TRT</t>
  </si>
  <si>
    <t>TDF</t>
  </si>
  <si>
    <t>TTL</t>
  </si>
  <si>
    <t>TI ANTES DE SUB. O CONTR.</t>
  </si>
  <si>
    <t>% SUB. O CONTR RESIDENCIALES</t>
  </si>
  <si>
    <t>% SUB. O CONTR COMERCIAL</t>
  </si>
  <si>
    <t>% SUB. O CONTR INDUSTRIAL</t>
  </si>
  <si>
    <t>TARIFA FINAL RESIDENCIAL</t>
  </si>
  <si>
    <t>TARIFA FINAL  COMERCIAL</t>
  </si>
  <si>
    <t xml:space="preserve">TARIFA FINAL INDUSTRIAL </t>
  </si>
  <si>
    <t>I</t>
  </si>
  <si>
    <t>J</t>
  </si>
  <si>
    <t>K</t>
  </si>
  <si>
    <t>L</t>
  </si>
  <si>
    <t>M</t>
  </si>
  <si>
    <t>N</t>
  </si>
  <si>
    <t>Q</t>
  </si>
  <si>
    <t>P</t>
  </si>
  <si>
    <t>DESOCUPADO</t>
  </si>
  <si>
    <t>DEPENDE DEL ESTRATO Y USO</t>
  </si>
  <si>
    <t>RURALES PIEDECUESTA</t>
  </si>
  <si>
    <t>AFORADOS</t>
  </si>
  <si>
    <t>CÓDIGO</t>
  </si>
  <si>
    <r>
      <rPr>
        <b/>
        <sz val="12"/>
        <rFont val="Calibri"/>
        <family val="2"/>
        <scheme val="minor"/>
      </rPr>
      <t>ESTRATO</t>
    </r>
    <r>
      <rPr>
        <b/>
        <sz val="11"/>
        <color theme="1"/>
        <rFont val="Calibri"/>
        <family val="2"/>
        <scheme val="minor"/>
      </rPr>
      <t xml:space="preserve"> (NIVEL DE PRODUCCIÓN)</t>
    </r>
  </si>
  <si>
    <t>% SUB. O CONTR OFICIALES</t>
  </si>
  <si>
    <t>TARIFA FINAL OFICIALES</t>
  </si>
  <si>
    <t>NOTA: CADA MES SE DEBE VERIFICAR PARA LOS USUARIOS AFORADOS EL "ESTRATO" O NIVEL DE PRODUCCIÓN Y AJUSTAR EN LA BASE DE DATOS, DE TAL MANERA QUE CORRESPONDA AL QUE SE INDICA EN LA COLUMNA ESTRATO (NIVEL DE PRODUCCIÓN)</t>
  </si>
  <si>
    <t>FECHA</t>
  </si>
  <si>
    <t>ENVIO DE TARIFAS DE ASEO A FACTURACIÓN</t>
  </si>
  <si>
    <t>Página 1 de 1</t>
  </si>
  <si>
    <t>Código: GPI-SUI.ACA02-103.F01</t>
  </si>
  <si>
    <t>Versión:2.0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</si>
</sst>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-* #,##0.0000_-;\-* #,##0.0000_-;_-* &quot;-&quot;_-;_-@_-"/>
    <numFmt numFmtId="170" formatCode="_ * #.##0.00_ ;_ * \-#.##0.00_ ;_ * &quot;-&quot;??_ ;_ @_ "/>
    <numFmt numFmtId="171" formatCode="_-&quot;$&quot;* #,##0.00_-;\-&quot;$&quot;* #,##0.00_-;_-&quot;$&quot;* &quot;-&quot;_-;_-@_-"/>
    <numFmt numFmtId="172" formatCode="_(&quot;$&quot;* #,##0.00_);_(&quot;$&quot;* \(#,##0.00\);_(&quot;$&quot;* &quot;-&quot;??_);_(@_)"/>
    <numFmt numFmtId="173" formatCode="_(* #.##0.00_);_(* \(#.##0.00\);_(* \-??_);_(@_)"/>
    <numFmt numFmtId="174" formatCode="_-* #.##0.00_-;\-* #.##0.00_-;_-* &quot;-&quot;??_-;_-@_-"/>
    <numFmt numFmtId="175" formatCode="_(&quot;$ &quot;* #.##0.00_);_(&quot;$ &quot;* \(#.##0.00\);_(&quot;$ &quot;* \-??_);_(@_)"/>
    <numFmt numFmtId="176" formatCode="_(&quot;$&quot;\ * #.##0.00_);_(&quot;$&quot;\ * \(#.##0.00\);_(&quot;$&quot;\ * &quot;-&quot;??_);_(@_)"/>
    <numFmt numFmtId="177" formatCode="_-&quot;$&quot;\ * #.##0.00_-;\-&quot;$&quot;\ * #.##0.00_-;_-&quot;$&quot;\ * &quot;-&quot;??_-;_-@_-"/>
    <numFmt numFmtId="178" formatCode="_-&quot;$&quot;\ * #,##0.00_-;\-&quot;$&quot;\ * #,##0.00_-;_-&quot;$&quot;\ * &quot;-&quot;??_-;_-@_-"/>
    <numFmt numFmtId="179" formatCode="#.##0.000000000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22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170" fontId="1" fillId="0" borderId="0" applyFill="0" applyBorder="0" applyAlignment="0" applyProtection="0"/>
    <xf numFmtId="0" fontId="8" fillId="0" borderId="0" applyNumberFormat="0" applyFill="0" applyBorder="0" applyProtection="0">
      <alignment horizontal="left"/>
    </xf>
    <xf numFmtId="166" fontId="8" fillId="0" borderId="0" applyFill="0" applyBorder="0" applyAlignment="0" applyProtection="0"/>
    <xf numFmtId="168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 applyFill="0" applyBorder="0" applyAlignment="0" applyProtection="0"/>
    <xf numFmtId="179" fontId="1" fillId="0" borderId="0" applyFill="0" applyBorder="0" applyAlignment="0" applyProtection="0"/>
    <xf numFmtId="170" fontId="1" fillId="0" borderId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9" fontId="8" fillId="0" borderId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14" fontId="2" fillId="4" borderId="2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2" fillId="3" borderId="8" xfId="0" applyNumberFormat="1" applyFont="1" applyFill="1" applyBorder="1" applyAlignment="1">
      <alignment horizontal="center" vertical="center" wrapText="1"/>
    </xf>
    <xf numFmtId="169" fontId="2" fillId="3" borderId="9" xfId="0" applyNumberFormat="1" applyFont="1" applyFill="1" applyBorder="1" applyAlignment="1">
      <alignment horizontal="center" vertical="center" wrapText="1"/>
    </xf>
    <xf numFmtId="169" fontId="2" fillId="3" borderId="10" xfId="0" applyNumberFormat="1" applyFont="1" applyFill="1" applyBorder="1" applyAlignment="1">
      <alignment horizontal="center" vertical="center" wrapText="1"/>
    </xf>
    <xf numFmtId="170" fontId="2" fillId="3" borderId="11" xfId="0" applyNumberFormat="1" applyFont="1" applyFill="1" applyBorder="1" applyAlignment="1">
      <alignment horizontal="center" vertical="center" wrapText="1"/>
    </xf>
    <xf numFmtId="9" fontId="2" fillId="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/>
    </xf>
    <xf numFmtId="169" fontId="0" fillId="0" borderId="13" xfId="0" applyNumberFormat="1" applyFont="1" applyBorder="1" applyAlignment="1">
      <alignment horizontal="center" vertical="center" wrapText="1"/>
    </xf>
    <xf numFmtId="169" fontId="0" fillId="0" borderId="14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171" fontId="0" fillId="0" borderId="13" xfId="0" applyNumberFormat="1" applyBorder="1"/>
    <xf numFmtId="172" fontId="0" fillId="0" borderId="0" xfId="0" applyNumberFormat="1" applyAlignment="1">
      <alignment wrapText="1"/>
    </xf>
    <xf numFmtId="0" fontId="4" fillId="0" borderId="12" xfId="0" applyFont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70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72" fontId="5" fillId="0" borderId="0" xfId="0" applyNumberFormat="1" applyFont="1" applyAlignment="1">
      <alignment wrapText="1"/>
    </xf>
    <xf numFmtId="0" fontId="3" fillId="0" borderId="15" xfId="0" applyFont="1" applyBorder="1" applyAlignment="1">
      <alignment horizontal="center" vertical="center"/>
    </xf>
    <xf numFmtId="169" fontId="0" fillId="0" borderId="16" xfId="0" applyNumberFormat="1" applyFont="1" applyBorder="1" applyAlignment="1">
      <alignment horizontal="center" vertical="center" wrapText="1"/>
    </xf>
    <xf numFmtId="169" fontId="0" fillId="0" borderId="17" xfId="0" applyNumberFormat="1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169" fontId="2" fillId="5" borderId="21" xfId="0" applyNumberFormat="1" applyFont="1" applyFill="1" applyBorder="1" applyAlignment="1">
      <alignment horizontal="center" vertical="center" wrapText="1"/>
    </xf>
    <xf numFmtId="169" fontId="2" fillId="5" borderId="11" xfId="0" applyNumberFormat="1" applyFont="1" applyFill="1" applyBorder="1" applyAlignment="1">
      <alignment horizontal="center" vertical="center" wrapText="1"/>
    </xf>
    <xf numFmtId="169" fontId="2" fillId="5" borderId="22" xfId="0" applyNumberFormat="1" applyFont="1" applyFill="1" applyBorder="1" applyAlignment="1">
      <alignment horizontal="center" vertical="center" wrapText="1"/>
    </xf>
    <xf numFmtId="169" fontId="2" fillId="5" borderId="10" xfId="0" applyNumberFormat="1" applyFont="1" applyFill="1" applyBorder="1" applyAlignment="1">
      <alignment horizontal="center" vertical="center" wrapText="1"/>
    </xf>
    <xf numFmtId="170" fontId="2" fillId="5" borderId="11" xfId="0" applyNumberFormat="1" applyFont="1" applyFill="1" applyBorder="1" applyAlignment="1">
      <alignment horizontal="center" vertical="center" wrapText="1"/>
    </xf>
    <xf numFmtId="9" fontId="2" fillId="5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69" fontId="2" fillId="6" borderId="21" xfId="0" applyNumberFormat="1" applyFont="1" applyFill="1" applyBorder="1" applyAlignment="1">
      <alignment horizontal="center" vertical="center" wrapText="1"/>
    </xf>
    <xf numFmtId="169" fontId="2" fillId="6" borderId="11" xfId="0" applyNumberFormat="1" applyFont="1" applyFill="1" applyBorder="1" applyAlignment="1">
      <alignment horizontal="center" vertical="center" wrapText="1"/>
    </xf>
    <xf numFmtId="169" fontId="2" fillId="6" borderId="22" xfId="0" applyNumberFormat="1" applyFont="1" applyFill="1" applyBorder="1" applyAlignment="1">
      <alignment horizontal="center" vertical="center" wrapText="1"/>
    </xf>
    <xf numFmtId="169" fontId="2" fillId="6" borderId="10" xfId="0" applyNumberFormat="1" applyFont="1" applyFill="1" applyBorder="1" applyAlignment="1">
      <alignment horizontal="center" vertical="center" wrapText="1"/>
    </xf>
    <xf numFmtId="170" fontId="2" fillId="6" borderId="11" xfId="0" applyNumberFormat="1" applyFont="1" applyFill="1" applyBorder="1" applyAlignment="1">
      <alignment horizontal="center" vertical="center" wrapText="1"/>
    </xf>
    <xf numFmtId="9" fontId="2" fillId="6" borderId="11" xfId="0" applyNumberFormat="1" applyFont="1" applyFill="1" applyBorder="1" applyAlignment="1">
      <alignment horizontal="center" vertical="center" wrapText="1"/>
    </xf>
    <xf numFmtId="169" fontId="0" fillId="0" borderId="13" xfId="0" applyNumberFormat="1" applyBorder="1"/>
    <xf numFmtId="0" fontId="9" fillId="0" borderId="0" xfId="0" applyFont="1"/>
    <xf numFmtId="0" fontId="15" fillId="0" borderId="2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9" fontId="0" fillId="0" borderId="18" xfId="0" applyNumberFormat="1" applyFont="1" applyBorder="1" applyAlignment="1">
      <alignment horizontal="center" vertical="center" wrapText="1"/>
    </xf>
    <xf numFmtId="9" fontId="0" fillId="0" borderId="19" xfId="0" applyNumberFormat="1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</cellXfs>
  <cellStyles count="40">
    <cellStyle name="Categoría del Piloto de Datos" xfId="2"/>
    <cellStyle name="Millares [0] 2" xf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Millares 7" xfId="12"/>
    <cellStyle name="Moneda 2" xfId="13"/>
    <cellStyle name="Moneda 2 2" xfId="14"/>
    <cellStyle name="Moneda 2 3" xfId="15"/>
    <cellStyle name="Moneda 2 4" xfId="16"/>
    <cellStyle name="Moneda 3" xfId="17"/>
    <cellStyle name="Moneda 4" xfId="18"/>
    <cellStyle name="Moneda 5" xfId="19"/>
    <cellStyle name="Moneda 6" xfId="20"/>
    <cellStyle name="Moneda 7" xfId="21"/>
    <cellStyle name="Normal" xfId="0" builtinId="0"/>
    <cellStyle name="Normal 15" xfId="22"/>
    <cellStyle name="Normal 18" xfId="23"/>
    <cellStyle name="Normal 2" xfId="24"/>
    <cellStyle name="Normal 3" xfId="1"/>
    <cellStyle name="Normal 3 2" xfId="25"/>
    <cellStyle name="Normal 3 3" xfId="26"/>
    <cellStyle name="Normal 4" xfId="27"/>
    <cellStyle name="Normal 6" xfId="28"/>
    <cellStyle name="Notas 2" xfId="29"/>
    <cellStyle name="Piloto de Datos Ángulo" xfId="30"/>
    <cellStyle name="Piloto de Datos Campo" xfId="31"/>
    <cellStyle name="Piloto de Datos Resultado" xfId="32"/>
    <cellStyle name="Piloto de Datos Título" xfId="33"/>
    <cellStyle name="Piloto de Datos Valor" xfId="34"/>
    <cellStyle name="Porcentaje 2" xfId="35"/>
    <cellStyle name="Porcentaje 3" xfId="36"/>
    <cellStyle name="Porcentual 2" xfId="37"/>
    <cellStyle name="Porcentual_Copia de interes" xfId="38"/>
    <cellStyle name="Título 4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244928</xdr:colOff>
      <xdr:row>0</xdr:row>
      <xdr:rowOff>108857</xdr:rowOff>
    </xdr:from>
    <xdr:to>
      <xdr:col>3</xdr:col>
      <xdr:colOff>170361</xdr:colOff>
      <xdr:row>2</xdr:row>
      <xdr:rowOff>242207</xdr:rowOff>
    </xdr:to>
    <xdr:pic>
      <xdr:nvPicPr>
        <xdr:cNvPr id="3" name="Imagen 2" descr="C:\Users\morenosm\AppData\Local\Microsoft\Windows\INetCache\Content.Outlook\HN3QAQXL\logo_PIEDECUESTANA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" y="108857"/>
          <a:ext cx="1272540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gela\an\Documents%20and%20Settings\lizard\Mis%20documentos\jhojana\AGUAS%20DE%20LA%20SABANA%202007\TARIFAS\Modelo%20CRA%20Tarifario%20de%20Aseo%20AS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D\MODELO%20CALCULO%20720%20PTA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izard\Mis%20documentos\jhojana\AGUAS%20DE%20LA%20SABANA%202007\TARIFAS\Modelo%20CRA%20Tarifario%20de%20Aseo%20AS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\Florida%20Valle\Soportes%20Finales%20FINAL%20FINAL%20FINAL\Inf.%20Recibida\RESUMEN%20AFOROS%20FLORIDA%202011%20A%20ABRIL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\EMAF\MI%20CONTRATO\2014\TARIFAS%201999_2001\CALCULO%20DEVOLUCIONES%20ASEO%201999_20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gela\an\Documents%20and%20Settings\lizard\Mis%20documentos\jhojana\AGUAS%20DE%20LA%20SABANA%202007\TARIFAS\Copia%20de%20Modelo%20Tarifario%20de%20Ase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\EMAF\CALCULO%20ASEO%20CON%20SUI%20V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ÑO BASE"/>
      <sheetName val="COSTOS AJUSTADOS"/>
      <sheetName val="CTE"/>
      <sheetName val="CDT"/>
      <sheetName val="ACTUALIZACIÓN DE COSTOS"/>
      <sheetName val="Minimización"/>
      <sheetName val="TDi"/>
      <sheetName val="TARIFAS"/>
      <sheetName val="Ingresos"/>
      <sheetName val="Variables"/>
    </sheetNames>
    <sheetDataSet>
      <sheetData sheetId="0"/>
      <sheetData sheetId="1">
        <row r="7">
          <cell r="C7">
            <v>379.31849999999997</v>
          </cell>
        </row>
      </sheetData>
      <sheetData sheetId="2">
        <row r="3">
          <cell r="C3">
            <v>1420.662083977425</v>
          </cell>
        </row>
        <row r="16">
          <cell r="C16">
            <v>411.70500000000004</v>
          </cell>
        </row>
      </sheetData>
      <sheetData sheetId="3">
        <row r="3">
          <cell r="C3">
            <v>0</v>
          </cell>
        </row>
      </sheetData>
      <sheetData sheetId="4"/>
      <sheetData sheetId="5">
        <row r="17">
          <cell r="K17">
            <v>15398.011173184357</v>
          </cell>
        </row>
        <row r="18">
          <cell r="K18">
            <v>710.33104198871251</v>
          </cell>
        </row>
        <row r="19">
          <cell r="K19">
            <v>54120.799664634527</v>
          </cell>
        </row>
        <row r="25">
          <cell r="K25">
            <v>12145.098520247737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VEHICULOS"/>
      <sheetName val="DATOS APS"/>
      <sheetName val="DATOS MENSUALES"/>
      <sheetName val="COSTOS MAXIMOS"/>
      <sheetName val="COSTOS BASE"/>
      <sheetName val="BD Suscriptores Aforados"/>
      <sheetName val="COBRO_DISTRAVES"/>
      <sheetName val="USUARIOS URB ACUED (APS 1)"/>
      <sheetName val="USUARIOS RUR ACUED (APS 1)"/>
      <sheetName val="USUARIOS URB ESSA (APS 1)"/>
      <sheetName val="USUARIOS RUR ESSA (APS 2)"/>
      <sheetName val="USUARIOS RUR GIRON ESSA (APS 3)"/>
      <sheetName val="TOTALES RURALES (5)"/>
      <sheetName val="USUARIOS TOTALES"/>
      <sheetName val="TRNA"/>
      <sheetName val="TFS SISTEMAS"/>
      <sheetName val="REPORTE OTRAS ESP"/>
      <sheetName val="BD USUARIOS ESSA"/>
      <sheetName val="CARGUE_TARIFAS_PIEDECUESTA"/>
      <sheetName val="TTL_CARGUE_TARIFAS_PIEDECUESTA"/>
      <sheetName val="CARGUE_TARIFAS_LOS SANTOS"/>
      <sheetName val="TTL_CARGUE_TARIFAS_LOS SANTOS"/>
      <sheetName val="CARGUE_TARIFAS_GIRON"/>
      <sheetName val="TTL_CARGUE_TARIFAS_GIRON"/>
      <sheetName val="COSTOS ADOPTADOS"/>
      <sheetName val="TRNA 2"/>
      <sheetName val="XXXXX"/>
      <sheetName val="% SUB CONT (C)"/>
      <sheetName val="TC ACUED (C)"/>
      <sheetName val="TC ENERGIA (C)"/>
      <sheetName val="TLU (C)"/>
      <sheetName val="TBL (C)"/>
      <sheetName val="TRT (C)"/>
      <sheetName val="TRT (C) RURALES"/>
      <sheetName val="TDF (C)"/>
      <sheetName val="TDF (C) RURALES"/>
      <sheetName val="TTL (C)"/>
      <sheetName val="TTL (C) RURALES"/>
      <sheetName val="TA"/>
      <sheetName val="TFSu"/>
      <sheetName val="TFSu,z"/>
      <sheetName val="COMPARACION"/>
      <sheetName val="TRA"/>
      <sheetName val="TRNA+TRBL+TRLU+TRRA"/>
      <sheetName val="CFTXX"/>
      <sheetName val="CVNAXX"/>
    </sheetNames>
    <sheetDataSet>
      <sheetData sheetId="0"/>
      <sheetData sheetId="1"/>
      <sheetData sheetId="2">
        <row r="2">
          <cell r="A2" t="str">
            <v>(1) PERIDO DE CONSUMO</v>
          </cell>
        </row>
      </sheetData>
      <sheetData sheetId="3">
        <row r="1">
          <cell r="A1" t="str">
            <v>(1) PERIDO DE CONSUMO</v>
          </cell>
          <cell r="B1" t="str">
            <v>(2) QA (Aprovechadas)</v>
          </cell>
          <cell r="C1" t="str">
            <v xml:space="preserve">(3) QNA (NO APROVECHABLES) </v>
          </cell>
          <cell r="D1" t="str">
            <v xml:space="preserve"> (4) QBL (Barrido)</v>
          </cell>
          <cell r="E1" t="str">
            <v xml:space="preserve"> (5) QLU (limpieza Urbana)</v>
          </cell>
          <cell r="F1" t="str">
            <v>[6] QRZ (RECHAZO)</v>
          </cell>
          <cell r="G1" t="str">
            <v>[7] QRS (TOTAL DISPUESTAS)</v>
          </cell>
          <cell r="H1" t="str">
            <v>(8) QRTz</v>
          </cell>
          <cell r="I1" t="str">
            <v>(9) QNAz</v>
          </cell>
          <cell r="J1" t="str">
            <v>(10) QRz</v>
          </cell>
          <cell r="K1" t="str">
            <v>[11] TAFNAi,z</v>
          </cell>
          <cell r="L1" t="str">
            <v>(12) QBLZ</v>
          </cell>
          <cell r="M1" t="str">
            <v xml:space="preserve"> (13) ∑QBL</v>
          </cell>
          <cell r="N1" t="str">
            <v xml:space="preserve"> (14) ∑QBL</v>
          </cell>
          <cell r="O1" t="str">
            <v xml:space="preserve"> (15) ∑N</v>
          </cell>
          <cell r="P1" t="str">
            <v xml:space="preserve"> (16) ∑ND</v>
          </cell>
          <cell r="Q1" t="str">
            <v xml:space="preserve"> (17) ∑NA</v>
          </cell>
          <cell r="R1" t="str">
            <v xml:space="preserve"> (18) ∑QLU</v>
          </cell>
          <cell r="S1" t="str">
            <v xml:space="preserve"> (19) ∑QLU</v>
          </cell>
          <cell r="T1" t="str">
            <v xml:space="preserve"> (20) ∑QR</v>
          </cell>
          <cell r="U1" t="str">
            <v xml:space="preserve"> (21) ∑QR</v>
          </cell>
          <cell r="V1" t="str">
            <v xml:space="preserve"> (22) ∑QA</v>
          </cell>
          <cell r="W1" t="str">
            <v xml:space="preserve"> (23) ∑QA</v>
          </cell>
          <cell r="X1" t="str">
            <v>(24) CDF</v>
          </cell>
          <cell r="Y1" t="str">
            <v>(25) CTL</v>
          </cell>
          <cell r="Z1" t="str">
            <v>[26] QRS (TOTAL DISPUESTAS)</v>
          </cell>
          <cell r="AA1" t="str">
            <v>Valor del M3 de agua</v>
          </cell>
        </row>
        <row r="2">
          <cell r="A2">
            <v>42186</v>
          </cell>
          <cell r="B2">
            <v>0</v>
          </cell>
          <cell r="C2">
            <v>1947.12</v>
          </cell>
          <cell r="D2">
            <v>32.97</v>
          </cell>
          <cell r="E2">
            <v>0</v>
          </cell>
          <cell r="F2">
            <v>0</v>
          </cell>
          <cell r="G2">
            <v>1980.09</v>
          </cell>
          <cell r="M2">
            <v>32.97</v>
          </cell>
          <cell r="R2">
            <v>0</v>
          </cell>
          <cell r="T2">
            <v>0</v>
          </cell>
          <cell r="V2">
            <v>0</v>
          </cell>
        </row>
        <row r="3">
          <cell r="A3">
            <v>42217</v>
          </cell>
          <cell r="B3">
            <v>0</v>
          </cell>
          <cell r="C3">
            <v>1943.36</v>
          </cell>
          <cell r="D3">
            <v>23.29</v>
          </cell>
          <cell r="E3">
            <v>0</v>
          </cell>
          <cell r="F3">
            <v>0</v>
          </cell>
          <cell r="G3">
            <v>1966.6499999999999</v>
          </cell>
          <cell r="M3">
            <v>23.29</v>
          </cell>
          <cell r="R3">
            <v>0</v>
          </cell>
          <cell r="T3">
            <v>0</v>
          </cell>
          <cell r="V3">
            <v>0</v>
          </cell>
        </row>
        <row r="4">
          <cell r="A4">
            <v>42248</v>
          </cell>
          <cell r="B4">
            <v>0</v>
          </cell>
          <cell r="C4">
            <v>1948.1299999999999</v>
          </cell>
          <cell r="D4">
            <v>35.92</v>
          </cell>
          <cell r="E4">
            <v>0</v>
          </cell>
          <cell r="F4">
            <v>0</v>
          </cell>
          <cell r="G4">
            <v>1984.05</v>
          </cell>
          <cell r="M4">
            <v>35.92</v>
          </cell>
          <cell r="R4">
            <v>0</v>
          </cell>
          <cell r="T4">
            <v>0</v>
          </cell>
          <cell r="V4">
            <v>0</v>
          </cell>
        </row>
        <row r="5">
          <cell r="A5">
            <v>42278</v>
          </cell>
          <cell r="B5">
            <v>0</v>
          </cell>
          <cell r="C5">
            <v>1824.56</v>
          </cell>
          <cell r="D5">
            <v>35.51</v>
          </cell>
          <cell r="E5">
            <v>0</v>
          </cell>
          <cell r="F5">
            <v>0</v>
          </cell>
          <cell r="G5">
            <v>1860.07</v>
          </cell>
          <cell r="M5">
            <v>35.51</v>
          </cell>
          <cell r="R5">
            <v>0</v>
          </cell>
          <cell r="T5">
            <v>0</v>
          </cell>
          <cell r="V5">
            <v>0</v>
          </cell>
        </row>
        <row r="6">
          <cell r="A6">
            <v>42309</v>
          </cell>
          <cell r="B6">
            <v>0</v>
          </cell>
          <cell r="C6">
            <v>1890.52</v>
          </cell>
          <cell r="D6">
            <v>36.76</v>
          </cell>
          <cell r="E6">
            <v>0</v>
          </cell>
          <cell r="F6">
            <v>0</v>
          </cell>
          <cell r="G6">
            <v>1927.28</v>
          </cell>
          <cell r="M6">
            <v>36.76</v>
          </cell>
          <cell r="R6">
            <v>0</v>
          </cell>
          <cell r="T6">
            <v>0</v>
          </cell>
          <cell r="V6">
            <v>0</v>
          </cell>
        </row>
        <row r="7">
          <cell r="A7">
            <v>42339</v>
          </cell>
          <cell r="B7">
            <v>0</v>
          </cell>
          <cell r="C7">
            <v>1884.85</v>
          </cell>
          <cell r="D7">
            <v>32.6</v>
          </cell>
          <cell r="E7">
            <v>0</v>
          </cell>
          <cell r="F7">
            <v>0</v>
          </cell>
          <cell r="G7">
            <v>1917.4499999999998</v>
          </cell>
          <cell r="M7">
            <v>32.6</v>
          </cell>
          <cell r="R7">
            <v>0</v>
          </cell>
          <cell r="T7">
            <v>0</v>
          </cell>
          <cell r="V7">
            <v>0</v>
          </cell>
        </row>
        <row r="8">
          <cell r="A8">
            <v>42370</v>
          </cell>
          <cell r="B8">
            <v>0</v>
          </cell>
          <cell r="C8">
            <v>2054.94</v>
          </cell>
          <cell r="D8">
            <v>33.520000000000003</v>
          </cell>
          <cell r="E8">
            <v>0</v>
          </cell>
          <cell r="F8">
            <v>0</v>
          </cell>
          <cell r="G8">
            <v>2088.46</v>
          </cell>
          <cell r="H8">
            <v>1939.27</v>
          </cell>
          <cell r="I8">
            <v>1906.42</v>
          </cell>
          <cell r="J8">
            <v>0</v>
          </cell>
          <cell r="L8">
            <v>32.840000000000003</v>
          </cell>
          <cell r="M8">
            <v>45.1</v>
          </cell>
          <cell r="N8">
            <v>32.840000000000003</v>
          </cell>
          <cell r="O8">
            <v>27987</v>
          </cell>
          <cell r="P8">
            <v>256</v>
          </cell>
          <cell r="Q8">
            <v>14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Z8">
            <v>1939.27</v>
          </cell>
        </row>
        <row r="9">
          <cell r="A9">
            <v>42401</v>
          </cell>
          <cell r="B9">
            <v>0</v>
          </cell>
          <cell r="C9">
            <v>1866.38</v>
          </cell>
          <cell r="D9">
            <v>32.229999999999997</v>
          </cell>
          <cell r="E9">
            <v>0</v>
          </cell>
          <cell r="F9">
            <v>0</v>
          </cell>
          <cell r="G9">
            <v>1898.6100000000001</v>
          </cell>
          <cell r="H9">
            <v>1939.27</v>
          </cell>
          <cell r="I9">
            <v>1906.42</v>
          </cell>
          <cell r="J9">
            <v>0</v>
          </cell>
          <cell r="L9">
            <v>32.840000000000003</v>
          </cell>
          <cell r="M9">
            <v>43.91</v>
          </cell>
          <cell r="N9">
            <v>32.840000000000003</v>
          </cell>
          <cell r="O9">
            <v>27987</v>
          </cell>
          <cell r="P9">
            <v>256</v>
          </cell>
          <cell r="Q9">
            <v>14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Z9">
            <v>1939.27</v>
          </cell>
        </row>
        <row r="10">
          <cell r="A10">
            <v>42430</v>
          </cell>
          <cell r="B10">
            <v>0</v>
          </cell>
          <cell r="C10">
            <v>1801.7800000000002</v>
          </cell>
          <cell r="D10">
            <v>34.89</v>
          </cell>
          <cell r="E10">
            <v>0</v>
          </cell>
          <cell r="F10">
            <v>0</v>
          </cell>
          <cell r="G10">
            <v>1836.6700000000003</v>
          </cell>
          <cell r="H10">
            <v>1939.27</v>
          </cell>
          <cell r="I10">
            <v>1906.42</v>
          </cell>
          <cell r="J10">
            <v>0</v>
          </cell>
          <cell r="K10">
            <v>88.666353856138187</v>
          </cell>
          <cell r="L10">
            <v>32.840000000000003</v>
          </cell>
          <cell r="M10">
            <v>45.1</v>
          </cell>
          <cell r="N10">
            <v>32.840000000000003</v>
          </cell>
          <cell r="O10">
            <v>27987</v>
          </cell>
          <cell r="P10">
            <v>256</v>
          </cell>
          <cell r="Q10">
            <v>14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1939.27</v>
          </cell>
          <cell r="AA10">
            <v>779</v>
          </cell>
        </row>
        <row r="11">
          <cell r="A11">
            <v>42461</v>
          </cell>
          <cell r="B11">
            <v>0</v>
          </cell>
          <cell r="C11">
            <v>1914.1399999999999</v>
          </cell>
          <cell r="D11">
            <v>33.94</v>
          </cell>
          <cell r="E11">
            <v>0</v>
          </cell>
          <cell r="F11">
            <v>0</v>
          </cell>
          <cell r="G11">
            <v>1948.08</v>
          </cell>
          <cell r="H11">
            <v>1939.27</v>
          </cell>
          <cell r="I11">
            <v>1906.42</v>
          </cell>
          <cell r="J11">
            <v>0</v>
          </cell>
          <cell r="L11">
            <v>32.840000000000003</v>
          </cell>
          <cell r="M11">
            <v>45.12</v>
          </cell>
          <cell r="N11">
            <v>32.840000000000003</v>
          </cell>
          <cell r="O11">
            <v>27987</v>
          </cell>
          <cell r="P11">
            <v>1227</v>
          </cell>
          <cell r="Q11">
            <v>14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25020.3</v>
          </cell>
          <cell r="Y11">
            <v>5706.58</v>
          </cell>
          <cell r="Z11">
            <v>1939.27</v>
          </cell>
          <cell r="AA11">
            <v>779</v>
          </cell>
        </row>
        <row r="12">
          <cell r="A12">
            <v>42491</v>
          </cell>
          <cell r="B12">
            <v>0</v>
          </cell>
          <cell r="C12">
            <v>2024.51</v>
          </cell>
          <cell r="D12">
            <v>34.590000000000003</v>
          </cell>
          <cell r="E12">
            <v>0</v>
          </cell>
          <cell r="F12">
            <v>0</v>
          </cell>
          <cell r="G12">
            <v>2059.1</v>
          </cell>
          <cell r="H12">
            <v>1939.27</v>
          </cell>
          <cell r="I12">
            <v>1906.42</v>
          </cell>
          <cell r="J12">
            <v>0</v>
          </cell>
          <cell r="L12">
            <v>32.840000000000003</v>
          </cell>
          <cell r="M12">
            <v>45.900000000000006</v>
          </cell>
          <cell r="N12">
            <v>32.840000000000003</v>
          </cell>
          <cell r="O12">
            <v>27987</v>
          </cell>
          <cell r="P12">
            <v>256</v>
          </cell>
          <cell r="Q12">
            <v>14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25020.3</v>
          </cell>
          <cell r="Y12">
            <v>5706.58</v>
          </cell>
          <cell r="Z12">
            <v>1939.27</v>
          </cell>
          <cell r="AA12">
            <v>779</v>
          </cell>
        </row>
        <row r="13">
          <cell r="A13">
            <v>42522</v>
          </cell>
          <cell r="B13">
            <v>0</v>
          </cell>
          <cell r="C13">
            <v>1873.23</v>
          </cell>
          <cell r="D13">
            <v>34.270000000000003</v>
          </cell>
          <cell r="E13">
            <v>0</v>
          </cell>
          <cell r="F13">
            <v>0</v>
          </cell>
          <cell r="G13">
            <v>1907.5</v>
          </cell>
          <cell r="H13">
            <v>1939.27</v>
          </cell>
          <cell r="I13">
            <v>1906.42</v>
          </cell>
          <cell r="J13">
            <v>0</v>
          </cell>
          <cell r="L13">
            <v>32.840000000000003</v>
          </cell>
          <cell r="M13">
            <v>45.260000000000005</v>
          </cell>
          <cell r="N13">
            <v>32.840000000000003</v>
          </cell>
          <cell r="O13">
            <v>27987</v>
          </cell>
          <cell r="P13">
            <v>256</v>
          </cell>
          <cell r="Q13">
            <v>14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25020.3</v>
          </cell>
          <cell r="Y13">
            <v>5706.58</v>
          </cell>
          <cell r="Z13">
            <v>1939.27</v>
          </cell>
          <cell r="AA13">
            <v>779</v>
          </cell>
        </row>
        <row r="14">
          <cell r="A14">
            <v>42552</v>
          </cell>
          <cell r="G14" t="str">
            <v>FALTA DATO TONELADAS</v>
          </cell>
          <cell r="H14">
            <v>1956.4</v>
          </cell>
          <cell r="I14">
            <v>1922.5</v>
          </cell>
          <cell r="J14">
            <v>0</v>
          </cell>
          <cell r="L14">
            <v>33.909999999999997</v>
          </cell>
          <cell r="M14">
            <v>0</v>
          </cell>
          <cell r="N14">
            <v>45.07</v>
          </cell>
          <cell r="O14">
            <v>25261</v>
          </cell>
          <cell r="P14">
            <v>479</v>
          </cell>
          <cell r="Q14">
            <v>14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25020.3</v>
          </cell>
          <cell r="Y14">
            <v>5706.58</v>
          </cell>
          <cell r="Z14">
            <v>1956.4</v>
          </cell>
          <cell r="AA14">
            <v>779</v>
          </cell>
        </row>
        <row r="15">
          <cell r="A15">
            <v>42583</v>
          </cell>
          <cell r="G15" t="str">
            <v>FALTA DATO TONELADAS</v>
          </cell>
          <cell r="H15">
            <v>1956.4</v>
          </cell>
          <cell r="I15">
            <v>1922.5</v>
          </cell>
          <cell r="J15">
            <v>0</v>
          </cell>
          <cell r="L15">
            <v>33.909999999999997</v>
          </cell>
          <cell r="M15">
            <v>0</v>
          </cell>
          <cell r="N15">
            <v>45.07</v>
          </cell>
          <cell r="O15">
            <v>25261</v>
          </cell>
          <cell r="P15">
            <v>479</v>
          </cell>
          <cell r="Q15">
            <v>14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25205</v>
          </cell>
          <cell r="Y15">
            <v>4133</v>
          </cell>
          <cell r="Z15">
            <v>1956.4</v>
          </cell>
          <cell r="AA15">
            <v>779</v>
          </cell>
        </row>
        <row r="16">
          <cell r="A16">
            <v>42614</v>
          </cell>
          <cell r="G16" t="str">
            <v>FALTA DATO TONELADAS</v>
          </cell>
          <cell r="H16">
            <v>1956.4</v>
          </cell>
          <cell r="I16">
            <v>1922.5</v>
          </cell>
          <cell r="J16">
            <v>0</v>
          </cell>
          <cell r="L16">
            <v>33.909999999999997</v>
          </cell>
          <cell r="M16">
            <v>0</v>
          </cell>
          <cell r="N16">
            <v>45.07</v>
          </cell>
          <cell r="O16">
            <v>25261</v>
          </cell>
          <cell r="P16">
            <v>479</v>
          </cell>
          <cell r="Q16">
            <v>14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25205</v>
          </cell>
          <cell r="Y16">
            <v>4133</v>
          </cell>
          <cell r="Z16">
            <v>1956.4</v>
          </cell>
          <cell r="AA16">
            <v>1196.07</v>
          </cell>
        </row>
        <row r="17">
          <cell r="A17">
            <v>42644</v>
          </cell>
          <cell r="G17" t="str">
            <v>FALTA DATO TONELADAS</v>
          </cell>
          <cell r="H17">
            <v>1956.4</v>
          </cell>
          <cell r="I17">
            <v>1922.5</v>
          </cell>
          <cell r="J17">
            <v>0</v>
          </cell>
          <cell r="L17">
            <v>33.909999999999997</v>
          </cell>
          <cell r="M17">
            <v>0</v>
          </cell>
          <cell r="N17">
            <v>45.07</v>
          </cell>
          <cell r="O17">
            <v>25261</v>
          </cell>
          <cell r="P17">
            <v>479</v>
          </cell>
          <cell r="Q17">
            <v>14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25205</v>
          </cell>
          <cell r="Y17">
            <v>4133</v>
          </cell>
          <cell r="Z17">
            <v>1956.4</v>
          </cell>
          <cell r="AA17">
            <v>1196.07</v>
          </cell>
        </row>
        <row r="18">
          <cell r="A18">
            <v>42675</v>
          </cell>
          <cell r="G18" t="str">
            <v>FALTA DATO TONELADAS</v>
          </cell>
          <cell r="H18">
            <v>1956.4</v>
          </cell>
          <cell r="I18">
            <v>1922.5</v>
          </cell>
          <cell r="J18">
            <v>0</v>
          </cell>
          <cell r="L18">
            <v>33.909999999999997</v>
          </cell>
          <cell r="M18">
            <v>0</v>
          </cell>
          <cell r="N18">
            <v>45.07</v>
          </cell>
          <cell r="O18">
            <v>25261</v>
          </cell>
          <cell r="P18">
            <v>479</v>
          </cell>
          <cell r="Q18">
            <v>14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Z18">
            <v>1956.4</v>
          </cell>
        </row>
        <row r="19">
          <cell r="A19">
            <v>42705</v>
          </cell>
          <cell r="G19" t="str">
            <v>FALTA DATO TONELADAS</v>
          </cell>
          <cell r="H19">
            <v>1956.4</v>
          </cell>
          <cell r="I19">
            <v>1922.5</v>
          </cell>
          <cell r="J19">
            <v>0</v>
          </cell>
          <cell r="L19">
            <v>33.909999999999997</v>
          </cell>
          <cell r="M19">
            <v>0</v>
          </cell>
          <cell r="N19">
            <v>45.07</v>
          </cell>
          <cell r="O19">
            <v>25261</v>
          </cell>
          <cell r="P19">
            <v>479</v>
          </cell>
          <cell r="Q19">
            <v>14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1956.4</v>
          </cell>
        </row>
      </sheetData>
      <sheetData sheetId="4">
        <row r="2">
          <cell r="C2" t="str">
            <v>MES (1)</v>
          </cell>
        </row>
      </sheetData>
      <sheetData sheetId="5">
        <row r="1">
          <cell r="B1" t="str">
            <v>FIJO</v>
          </cell>
          <cell r="C1" t="str">
            <v>DILIGENCIAR</v>
          </cell>
          <cell r="D1" t="str">
            <v>FORMULA</v>
          </cell>
          <cell r="G1" t="str">
            <v>HOY ES:</v>
          </cell>
          <cell r="H1">
            <v>42703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</row>
        <row r="3">
          <cell r="A3" t="str">
            <v>MES CALENDARIO ( MES A CALCULAR)</v>
          </cell>
          <cell r="B3" t="str">
            <v>ÙLTIMA ACTUALIZACIÓN CCS y CTL</v>
          </cell>
          <cell r="C3" t="str">
            <v>IPC ACUMULADO DESDE LA ULTIMA ACTUALIZACION</v>
          </cell>
          <cell r="D3" t="str">
            <v>ÙLTIMA ACTUALIZACIÓN CBL y CLUS</v>
          </cell>
          <cell r="E3" t="str">
            <v>VARIACION DEL SALARIO MINIMO</v>
          </cell>
          <cell r="F3" t="str">
            <v>ÙLTIMA ACTUALIZACIÓN CRT</v>
          </cell>
          <cell r="G3" t="str">
            <v>IPCC ACUMULADO DESDE LA ULTIMA ACTUALIZACION PARA CRT</v>
          </cell>
          <cell r="H3" t="str">
            <v>IOExp mes</v>
          </cell>
          <cell r="I3" t="str">
            <v>IOExp ACUM</v>
          </cell>
          <cell r="J3" t="str">
            <v>CCS Acued. S2 ($ Corr)</v>
          </cell>
          <cell r="K3" t="str">
            <v>CCS Energia S2 ($ Corr)</v>
          </cell>
          <cell r="L3" t="str">
            <v>CLUS</v>
          </cell>
          <cell r="S3" t="str">
            <v>CBL</v>
          </cell>
          <cell r="T3" t="str">
            <v>CRTABC      ($ Corr.)</v>
          </cell>
        </row>
        <row r="4">
          <cell r="L4" t="str">
            <v>CPj</v>
          </cell>
          <cell r="M4" t="str">
            <v>CCC S1</v>
          </cell>
          <cell r="N4" t="str">
            <v>CCC S2</v>
          </cell>
          <cell r="O4" t="str">
            <v>CLAV</v>
          </cell>
          <cell r="P4" t="str">
            <v>CLP ($/km)</v>
          </cell>
          <cell r="Q4" t="str">
            <v>CCEI ($ /cesta-mes)</v>
          </cell>
          <cell r="R4" t="str">
            <v>CCEM ($ /cesta-mes)</v>
          </cell>
          <cell r="S4" t="str">
            <v>CBL ($/KM)</v>
          </cell>
        </row>
        <row r="5">
          <cell r="A5">
            <v>41974</v>
          </cell>
          <cell r="B5">
            <v>41974</v>
          </cell>
          <cell r="C5">
            <v>0</v>
          </cell>
          <cell r="D5">
            <v>41974</v>
          </cell>
          <cell r="E5">
            <v>0</v>
          </cell>
          <cell r="F5">
            <v>41974</v>
          </cell>
          <cell r="G5">
            <v>0</v>
          </cell>
        </row>
        <row r="6">
          <cell r="A6">
            <v>42461</v>
          </cell>
          <cell r="B6">
            <v>42461</v>
          </cell>
          <cell r="D6">
            <v>42461</v>
          </cell>
          <cell r="F6">
            <v>42461</v>
          </cell>
          <cell r="J6">
            <v>1499.3</v>
          </cell>
          <cell r="K6">
            <v>2163.56</v>
          </cell>
          <cell r="L6">
            <v>0</v>
          </cell>
          <cell r="M6">
            <v>0</v>
          </cell>
          <cell r="N6">
            <v>96.25</v>
          </cell>
          <cell r="O6">
            <v>190.11843999999999</v>
          </cell>
          <cell r="P6">
            <v>0</v>
          </cell>
          <cell r="Q6">
            <v>7024.1</v>
          </cell>
          <cell r="R6">
            <v>639.05999999999995</v>
          </cell>
          <cell r="S6">
            <v>32440.01</v>
          </cell>
          <cell r="T6">
            <v>75970.886183999988</v>
          </cell>
        </row>
        <row r="7">
          <cell r="A7">
            <v>42491</v>
          </cell>
          <cell r="B7">
            <v>42461</v>
          </cell>
          <cell r="C7">
            <v>5.1000000000000004E-3</v>
          </cell>
          <cell r="D7">
            <v>42461</v>
          </cell>
          <cell r="E7">
            <v>0</v>
          </cell>
          <cell r="F7">
            <v>42461</v>
          </cell>
          <cell r="G7">
            <v>6.0000000000000001E-3</v>
          </cell>
          <cell r="H7">
            <v>2.1536252692031222E-3</v>
          </cell>
          <cell r="I7">
            <v>2.1536252692031222E-3</v>
          </cell>
          <cell r="J7">
            <v>1499.3</v>
          </cell>
          <cell r="K7">
            <v>2163.56</v>
          </cell>
          <cell r="L7">
            <v>0</v>
          </cell>
          <cell r="M7">
            <v>0</v>
          </cell>
          <cell r="N7">
            <v>96.25</v>
          </cell>
          <cell r="O7">
            <v>190.11843999999999</v>
          </cell>
          <cell r="P7">
            <v>0</v>
          </cell>
          <cell r="Q7">
            <v>7024.1</v>
          </cell>
          <cell r="R7">
            <v>639.05999999999995</v>
          </cell>
          <cell r="S7">
            <v>32440.01</v>
          </cell>
          <cell r="T7">
            <v>75970.886183999988</v>
          </cell>
        </row>
        <row r="8">
          <cell r="A8">
            <v>42522</v>
          </cell>
          <cell r="B8">
            <v>42461</v>
          </cell>
          <cell r="C8">
            <v>9.9000000000000008E-3</v>
          </cell>
          <cell r="D8">
            <v>42461</v>
          </cell>
          <cell r="E8">
            <v>0</v>
          </cell>
          <cell r="F8">
            <v>42461</v>
          </cell>
          <cell r="G8">
            <v>1.0500000000000001E-2</v>
          </cell>
          <cell r="H8">
            <v>2.604845011722374E-4</v>
          </cell>
          <cell r="I8">
            <v>2.4141097703753596E-3</v>
          </cell>
          <cell r="J8">
            <v>1499.3</v>
          </cell>
          <cell r="K8">
            <v>2163.56</v>
          </cell>
          <cell r="L8">
            <v>0</v>
          </cell>
          <cell r="M8">
            <v>0</v>
          </cell>
          <cell r="N8">
            <v>96.25</v>
          </cell>
          <cell r="O8">
            <v>190.11843999999999</v>
          </cell>
          <cell r="P8">
            <v>0</v>
          </cell>
          <cell r="Q8">
            <v>7024.1</v>
          </cell>
          <cell r="R8">
            <v>639.05999999999995</v>
          </cell>
          <cell r="S8">
            <v>32440.01</v>
          </cell>
          <cell r="T8">
            <v>75970.886183999988</v>
          </cell>
        </row>
        <row r="9">
          <cell r="A9">
            <v>42552</v>
          </cell>
          <cell r="B9">
            <v>42461</v>
          </cell>
          <cell r="C9">
            <v>1.5100000000000001E-2</v>
          </cell>
          <cell r="D9">
            <v>42461</v>
          </cell>
          <cell r="E9">
            <v>0</v>
          </cell>
          <cell r="F9">
            <v>42461</v>
          </cell>
          <cell r="G9">
            <v>1.47E-2</v>
          </cell>
          <cell r="H9">
            <v>1.9531249999999668E-3</v>
          </cell>
          <cell r="I9">
            <v>4.3672347703753263E-3</v>
          </cell>
          <cell r="J9">
            <v>1499.3</v>
          </cell>
          <cell r="K9">
            <v>2163.56</v>
          </cell>
          <cell r="L9">
            <v>0</v>
          </cell>
          <cell r="M9">
            <v>0</v>
          </cell>
          <cell r="N9">
            <v>96.25</v>
          </cell>
          <cell r="O9">
            <v>190.11843999999999</v>
          </cell>
          <cell r="P9">
            <v>0</v>
          </cell>
          <cell r="Q9">
            <v>7024.1</v>
          </cell>
          <cell r="R9">
            <v>639.05999999999995</v>
          </cell>
          <cell r="S9">
            <v>32440.01</v>
          </cell>
          <cell r="T9">
            <v>75970.886183999988</v>
          </cell>
        </row>
        <row r="10">
          <cell r="A10">
            <v>42583</v>
          </cell>
          <cell r="B10">
            <v>42461</v>
          </cell>
          <cell r="C10">
            <v>1.1900000000000001E-2</v>
          </cell>
          <cell r="D10">
            <v>42461</v>
          </cell>
          <cell r="E10">
            <v>0</v>
          </cell>
          <cell r="F10">
            <v>42461</v>
          </cell>
          <cell r="G10">
            <v>1.23E-2</v>
          </cell>
          <cell r="H10">
            <v>1.2995451592028614E-4</v>
          </cell>
          <cell r="I10">
            <v>4.4971892862956126E-3</v>
          </cell>
          <cell r="J10">
            <v>1499.3</v>
          </cell>
          <cell r="K10">
            <v>2163.56</v>
          </cell>
          <cell r="L10">
            <v>0</v>
          </cell>
          <cell r="M10">
            <v>0</v>
          </cell>
          <cell r="N10">
            <v>96.25</v>
          </cell>
          <cell r="O10">
            <v>190.11843999999999</v>
          </cell>
          <cell r="P10">
            <v>0</v>
          </cell>
          <cell r="Q10">
            <v>7024.1</v>
          </cell>
          <cell r="R10">
            <v>639.05999999999995</v>
          </cell>
          <cell r="S10">
            <v>32440.01</v>
          </cell>
          <cell r="T10">
            <v>75970.886183999988</v>
          </cell>
        </row>
        <row r="11">
          <cell r="A11">
            <v>42614</v>
          </cell>
          <cell r="B11">
            <v>42461</v>
          </cell>
          <cell r="C11">
            <v>1.14E-2</v>
          </cell>
          <cell r="D11">
            <v>42461</v>
          </cell>
          <cell r="E11">
            <v>0</v>
          </cell>
          <cell r="F11">
            <v>42461</v>
          </cell>
          <cell r="G11">
            <v>1.5599999999999999E-2</v>
          </cell>
          <cell r="H11">
            <v>3.2484407484327044E-4</v>
          </cell>
          <cell r="I11">
            <v>4.8220333611388834E-3</v>
          </cell>
          <cell r="J11">
            <v>1499.3</v>
          </cell>
          <cell r="K11">
            <v>2163.56</v>
          </cell>
          <cell r="L11">
            <v>0</v>
          </cell>
          <cell r="M11">
            <v>0</v>
          </cell>
          <cell r="N11">
            <v>96.25</v>
          </cell>
          <cell r="O11">
            <v>190.11843999999999</v>
          </cell>
          <cell r="P11">
            <v>0</v>
          </cell>
          <cell r="Q11">
            <v>7024.1</v>
          </cell>
          <cell r="R11">
            <v>639.05999999999995</v>
          </cell>
          <cell r="S11">
            <v>32440.01</v>
          </cell>
          <cell r="T11">
            <v>75970.886183999988</v>
          </cell>
        </row>
        <row r="12">
          <cell r="A12">
            <v>42644</v>
          </cell>
          <cell r="B12">
            <v>42461</v>
          </cell>
          <cell r="C12">
            <v>1.0800000000000001E-2</v>
          </cell>
          <cell r="D12">
            <v>42461</v>
          </cell>
          <cell r="E12">
            <v>0</v>
          </cell>
          <cell r="F12">
            <v>42461</v>
          </cell>
          <cell r="G12">
            <v>1.4E-2</v>
          </cell>
          <cell r="H12">
            <v>5.1958173670206889E-4</v>
          </cell>
          <cell r="I12">
            <v>5.3416150978409524E-3</v>
          </cell>
          <cell r="J12">
            <v>1499.3</v>
          </cell>
          <cell r="K12">
            <v>2163.56</v>
          </cell>
          <cell r="L12">
            <v>0</v>
          </cell>
          <cell r="M12">
            <v>0</v>
          </cell>
          <cell r="N12">
            <v>96.25</v>
          </cell>
          <cell r="O12">
            <v>190.11843999999999</v>
          </cell>
          <cell r="P12">
            <v>0</v>
          </cell>
          <cell r="Q12">
            <v>7024.1</v>
          </cell>
          <cell r="R12">
            <v>639.05999999999995</v>
          </cell>
          <cell r="S12">
            <v>32440.01</v>
          </cell>
          <cell r="T12">
            <v>75970.886183999988</v>
          </cell>
        </row>
        <row r="13">
          <cell r="A13">
            <v>42675</v>
          </cell>
          <cell r="B13">
            <v>42461</v>
          </cell>
          <cell r="C13" t="str">
            <v>IPC?</v>
          </cell>
          <cell r="D13">
            <v>42461</v>
          </cell>
          <cell r="E13">
            <v>0</v>
          </cell>
          <cell r="F13">
            <v>42461</v>
          </cell>
          <cell r="G13" t="str">
            <v>IPCC?</v>
          </cell>
          <cell r="H13" t="str">
            <v>IPCC?</v>
          </cell>
          <cell r="I13" t="e">
            <v>#VALUE!</v>
          </cell>
          <cell r="J13" t="str">
            <v>IPC?</v>
          </cell>
          <cell r="K13" t="str">
            <v>IPC?</v>
          </cell>
          <cell r="L13">
            <v>0</v>
          </cell>
          <cell r="M13">
            <v>0</v>
          </cell>
          <cell r="N13">
            <v>96.25</v>
          </cell>
          <cell r="O13">
            <v>190.11843999999999</v>
          </cell>
          <cell r="P13">
            <v>0</v>
          </cell>
          <cell r="Q13">
            <v>7024.1</v>
          </cell>
          <cell r="R13">
            <v>639.05999999999995</v>
          </cell>
          <cell r="S13">
            <v>32440.01</v>
          </cell>
          <cell r="T13" t="str">
            <v>IPCC?</v>
          </cell>
        </row>
        <row r="14">
          <cell r="A14">
            <v>42705</v>
          </cell>
          <cell r="B14">
            <v>42461</v>
          </cell>
          <cell r="C14" t="str">
            <v>IPC?</v>
          </cell>
          <cell r="D14">
            <v>42461</v>
          </cell>
          <cell r="E14">
            <v>0</v>
          </cell>
          <cell r="F14">
            <v>42461</v>
          </cell>
          <cell r="G14" t="str">
            <v>IPCC?</v>
          </cell>
          <cell r="H14" t="str">
            <v>IPCC?</v>
          </cell>
          <cell r="I14" t="e">
            <v>#VALUE!</v>
          </cell>
          <cell r="J14" t="str">
            <v>IPC?</v>
          </cell>
          <cell r="K14" t="str">
            <v>IPC?</v>
          </cell>
          <cell r="L14">
            <v>0</v>
          </cell>
          <cell r="M14">
            <v>0</v>
          </cell>
          <cell r="N14">
            <v>96.25</v>
          </cell>
          <cell r="O14">
            <v>190.11843999999999</v>
          </cell>
          <cell r="P14">
            <v>0</v>
          </cell>
          <cell r="Q14">
            <v>7024.1</v>
          </cell>
          <cell r="R14">
            <v>639.05999999999995</v>
          </cell>
          <cell r="S14">
            <v>32440.01</v>
          </cell>
          <cell r="T14" t="str">
            <v>IPCC?</v>
          </cell>
        </row>
      </sheetData>
      <sheetData sheetId="6">
        <row r="1">
          <cell r="E1">
            <v>42461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>
            <v>42644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ÑO BASE"/>
      <sheetName val="COSTOS AJUSTADOS"/>
      <sheetName val="CTE"/>
      <sheetName val="CDT"/>
      <sheetName val="ACTUALIZACIÓN DE COSTOS"/>
      <sheetName val="Minimización"/>
      <sheetName val="TDi"/>
      <sheetName val="TARIFAS"/>
      <sheetName val="Ingresos"/>
      <sheetName val="Variables"/>
    </sheetNames>
    <sheetDataSet>
      <sheetData sheetId="0"/>
      <sheetData sheetId="1">
        <row r="7">
          <cell r="C7">
            <v>379.31849999999997</v>
          </cell>
        </row>
      </sheetData>
      <sheetData sheetId="2">
        <row r="3">
          <cell r="C3">
            <v>1420.662083977425</v>
          </cell>
        </row>
      </sheetData>
      <sheetData sheetId="3">
        <row r="3">
          <cell r="C3">
            <v>0</v>
          </cell>
        </row>
      </sheetData>
      <sheetData sheetId="4"/>
      <sheetData sheetId="5">
        <row r="17">
          <cell r="K17">
            <v>15398.011173184357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sidad"/>
      <sheetName val="ab11"/>
      <sheetName val="may11"/>
      <sheetName val="jun11"/>
      <sheetName val="jul11"/>
      <sheetName val="ago11"/>
      <sheetName val="Sep11"/>
      <sheetName val="oct11"/>
      <sheetName val="nov11"/>
      <sheetName val="dic11"/>
      <sheetName val="ene12"/>
      <sheetName val="feb12"/>
      <sheetName val="mar12"/>
      <sheetName val="abr12"/>
      <sheetName val="Listado"/>
      <sheetName val="Hoja3"/>
    </sheetNames>
    <sheetDataSet>
      <sheetData sheetId="0"/>
      <sheetData sheetId="1">
        <row r="1">
          <cell r="A1" t="str">
            <v>NIS_RAD</v>
          </cell>
          <cell r="B1" t="str">
            <v>total tarifa mes</v>
          </cell>
          <cell r="C1" t="str">
            <v>AJUSTE</v>
          </cell>
          <cell r="D1" t="str">
            <v>CLASE DE USO</v>
          </cell>
          <cell r="E1" t="str">
            <v>CÓDIGO CLASE DE USO</v>
          </cell>
          <cell r="F1" t="str">
            <v>DESCRIPCION</v>
          </cell>
          <cell r="G1" t="str">
            <v>PRODUCCION EN METROS CUBICOS</v>
          </cell>
          <cell r="H1" t="str">
            <v>producción en toneladas</v>
          </cell>
          <cell r="I1" t="str">
            <v>Tipo de productor</v>
          </cell>
        </row>
        <row r="2">
          <cell r="A2">
            <v>1319205</v>
          </cell>
          <cell r="B2">
            <v>21999.999639939557</v>
          </cell>
          <cell r="C2">
            <v>378890.00036006043</v>
          </cell>
          <cell r="D2" t="str">
            <v>NR</v>
          </cell>
          <cell r="E2" t="str">
            <v>COMERCIAL</v>
          </cell>
          <cell r="F2" t="str">
            <v>El Rendidor</v>
          </cell>
          <cell r="G2">
            <v>17.43</v>
          </cell>
          <cell r="H2">
            <v>3.4860000000000002</v>
          </cell>
          <cell r="I2" t="str">
            <v>GP</v>
          </cell>
        </row>
        <row r="3">
          <cell r="A3">
            <v>1351364</v>
          </cell>
          <cell r="B3">
            <v>21999.999639939557</v>
          </cell>
          <cell r="C3">
            <v>176030.00036006045</v>
          </cell>
          <cell r="D3" t="str">
            <v>NR</v>
          </cell>
          <cell r="E3" t="str">
            <v>COMERCIAL</v>
          </cell>
          <cell r="F3" t="str">
            <v>Escuela Belisario Caicedo</v>
          </cell>
          <cell r="G3">
            <v>8.61</v>
          </cell>
          <cell r="H3">
            <v>1.722</v>
          </cell>
          <cell r="I3" t="str">
            <v>GP</v>
          </cell>
        </row>
        <row r="4">
          <cell r="A4">
            <v>1372272</v>
          </cell>
          <cell r="B4">
            <v>21999.999639939557</v>
          </cell>
          <cell r="C4">
            <v>21470.000360060443</v>
          </cell>
          <cell r="D4" t="str">
            <v>NR</v>
          </cell>
          <cell r="E4" t="str">
            <v>COMERCIAL</v>
          </cell>
          <cell r="F4" t="str">
            <v>Colegio Ricardo Nieto</v>
          </cell>
          <cell r="G4">
            <v>1.89</v>
          </cell>
          <cell r="H4">
            <v>0.378</v>
          </cell>
          <cell r="I4" t="str">
            <v>GPM</v>
          </cell>
        </row>
        <row r="5">
          <cell r="A5">
            <v>1372837</v>
          </cell>
          <cell r="B5">
            <v>21999.999639939557</v>
          </cell>
          <cell r="C5">
            <v>200753.00036006045</v>
          </cell>
          <cell r="D5" t="str">
            <v>NR</v>
          </cell>
          <cell r="E5" t="str">
            <v>COMERCIAL</v>
          </cell>
          <cell r="F5" t="str">
            <v>Herpo</v>
          </cell>
          <cell r="G5">
            <v>5.43</v>
          </cell>
          <cell r="H5">
            <v>1.0860000000000001</v>
          </cell>
          <cell r="I5" t="str">
            <v>GPM</v>
          </cell>
        </row>
        <row r="6">
          <cell r="A6">
            <v>1373500</v>
          </cell>
          <cell r="B6">
            <v>21999.999639939557</v>
          </cell>
          <cell r="C6">
            <v>10200.000360060443</v>
          </cell>
          <cell r="D6" t="str">
            <v>NR</v>
          </cell>
          <cell r="E6" t="str">
            <v>COMERCIAL</v>
          </cell>
          <cell r="F6" t="str">
            <v>Colegio emmanuel</v>
          </cell>
          <cell r="G6">
            <v>1.4</v>
          </cell>
          <cell r="H6">
            <v>0.27999999999999997</v>
          </cell>
          <cell r="I6" t="str">
            <v>GPM</v>
          </cell>
        </row>
        <row r="7">
          <cell r="A7">
            <v>1376002</v>
          </cell>
          <cell r="B7">
            <v>21999.999639939557</v>
          </cell>
          <cell r="C7">
            <v>1000.0003600604432</v>
          </cell>
          <cell r="D7" t="str">
            <v>NR</v>
          </cell>
          <cell r="E7" t="str">
            <v>COMERCIAL</v>
          </cell>
          <cell r="F7" t="str">
            <v>Mercamax</v>
          </cell>
          <cell r="G7">
            <v>1</v>
          </cell>
          <cell r="H7">
            <v>0.25</v>
          </cell>
          <cell r="I7" t="str">
            <v>PP</v>
          </cell>
        </row>
        <row r="8">
          <cell r="A8">
            <v>1436492</v>
          </cell>
          <cell r="B8">
            <v>21999.999639939557</v>
          </cell>
          <cell r="C8">
            <v>21470.000360060443</v>
          </cell>
          <cell r="D8" t="str">
            <v>NR</v>
          </cell>
          <cell r="E8" t="str">
            <v>COMERCIAL</v>
          </cell>
          <cell r="F8" t="str">
            <v>Super Ya</v>
          </cell>
          <cell r="G8">
            <v>1.89</v>
          </cell>
          <cell r="H8">
            <v>0.378</v>
          </cell>
          <cell r="I8" t="str">
            <v>GPM</v>
          </cell>
        </row>
        <row r="9">
          <cell r="A9">
            <v>1441950</v>
          </cell>
          <cell r="B9">
            <v>21999.999639939557</v>
          </cell>
          <cell r="C9">
            <v>550.0003600604432</v>
          </cell>
          <cell r="D9" t="str">
            <v>NR</v>
          </cell>
          <cell r="E9" t="str">
            <v>COMERCIAL</v>
          </cell>
          <cell r="F9" t="str">
            <v>Hogar Infantil Las Abejitas</v>
          </cell>
          <cell r="G9">
            <v>0.55000000000000004</v>
          </cell>
          <cell r="H9">
            <v>0.13750000000000001</v>
          </cell>
          <cell r="I9" t="str">
            <v>PP</v>
          </cell>
        </row>
        <row r="10">
          <cell r="A10">
            <v>1453955</v>
          </cell>
          <cell r="B10">
            <v>21999.999639939557</v>
          </cell>
          <cell r="C10">
            <v>74600.00036006044</v>
          </cell>
          <cell r="D10" t="str">
            <v>NR</v>
          </cell>
          <cell r="E10" t="str">
            <v>COMERCIAL</v>
          </cell>
          <cell r="F10" t="str">
            <v>Parque Recreacional Comfaunion</v>
          </cell>
          <cell r="G10">
            <v>4.2</v>
          </cell>
          <cell r="H10">
            <v>0.84000000000000008</v>
          </cell>
          <cell r="I10" t="str">
            <v>GPM</v>
          </cell>
        </row>
        <row r="11">
          <cell r="A11">
            <v>2660991</v>
          </cell>
          <cell r="B11">
            <v>21999.999639939557</v>
          </cell>
          <cell r="C11">
            <v>1000.0003600604432</v>
          </cell>
          <cell r="D11" t="str">
            <v>NR</v>
          </cell>
          <cell r="E11" t="str">
            <v>COMERCIAL</v>
          </cell>
          <cell r="F11" t="str">
            <v>Supermercado el vecino</v>
          </cell>
          <cell r="G11">
            <v>1</v>
          </cell>
          <cell r="H11">
            <v>0.25</v>
          </cell>
          <cell r="I11" t="str">
            <v>PP</v>
          </cell>
        </row>
        <row r="12">
          <cell r="A12">
            <v>1351696</v>
          </cell>
          <cell r="B12">
            <v>7500</v>
          </cell>
          <cell r="C12">
            <v>625460</v>
          </cell>
          <cell r="D12" t="str">
            <v>R</v>
          </cell>
          <cell r="E12" t="str">
            <v>RESIDENCIAL E1</v>
          </cell>
          <cell r="F12" t="str">
            <v>Ingenio María Luisa</v>
          </cell>
          <cell r="G12">
            <v>27.52</v>
          </cell>
          <cell r="H12">
            <v>5.5040000000000004</v>
          </cell>
          <cell r="I12" t="str">
            <v>GP</v>
          </cell>
        </row>
        <row r="13">
          <cell r="A13">
            <v>1430163</v>
          </cell>
          <cell r="B13">
            <v>7500</v>
          </cell>
          <cell r="C13">
            <v>127740</v>
          </cell>
          <cell r="D13" t="str">
            <v>R</v>
          </cell>
          <cell r="E13" t="str">
            <v>RESIDENCIAL E1</v>
          </cell>
          <cell r="F13" t="str">
            <v>Centro Docente San Jorge</v>
          </cell>
          <cell r="G13">
            <v>5.88</v>
          </cell>
          <cell r="H13">
            <v>1.1759999999999999</v>
          </cell>
          <cell r="I13" t="str">
            <v>GPM</v>
          </cell>
        </row>
        <row r="14">
          <cell r="A14">
            <v>1373143</v>
          </cell>
          <cell r="B14">
            <v>8994</v>
          </cell>
          <cell r="C14">
            <v>58626</v>
          </cell>
          <cell r="D14" t="str">
            <v>R</v>
          </cell>
          <cell r="E14" t="str">
            <v>RESIDENCIAL E2</v>
          </cell>
          <cell r="F14" t="str">
            <v>Escuela Julio Arboleda</v>
          </cell>
          <cell r="G14">
            <v>2.94</v>
          </cell>
          <cell r="H14">
            <v>0.58799999999999997</v>
          </cell>
          <cell r="I14" t="str">
            <v>GPM</v>
          </cell>
        </row>
        <row r="15">
          <cell r="A15">
            <v>1374443</v>
          </cell>
          <cell r="B15">
            <v>8994</v>
          </cell>
          <cell r="C15">
            <v>319446</v>
          </cell>
          <cell r="D15" t="str">
            <v>R</v>
          </cell>
          <cell r="E15" t="str">
            <v>RESIDENCIAL E2</v>
          </cell>
          <cell r="F15" t="str">
            <v>Escuela Emeterio Piedrahita</v>
          </cell>
          <cell r="G15">
            <v>14.28</v>
          </cell>
          <cell r="H15">
            <v>2.8559999999999999</v>
          </cell>
          <cell r="I15" t="str">
            <v>GP</v>
          </cell>
        </row>
        <row r="16">
          <cell r="A16">
            <v>1377086</v>
          </cell>
          <cell r="B16">
            <v>8994</v>
          </cell>
          <cell r="C16">
            <v>14006</v>
          </cell>
          <cell r="D16" t="str">
            <v>R</v>
          </cell>
          <cell r="E16" t="str">
            <v>RESIDENCIAL E2</v>
          </cell>
          <cell r="F16" t="str">
            <v>Fabrica de ataules</v>
          </cell>
          <cell r="G16">
            <v>1</v>
          </cell>
          <cell r="H16">
            <v>0.25</v>
          </cell>
          <cell r="I16" t="str">
            <v>PP</v>
          </cell>
        </row>
        <row r="17">
          <cell r="A17">
            <v>1377316</v>
          </cell>
          <cell r="B17">
            <v>10111</v>
          </cell>
          <cell r="C17">
            <v>164689</v>
          </cell>
          <cell r="D17" t="str">
            <v>R</v>
          </cell>
          <cell r="E17" t="str">
            <v>RESIDENCIAL E3</v>
          </cell>
          <cell r="F17" t="str">
            <v>Cementerio Católico</v>
          </cell>
          <cell r="G17">
            <v>7.2</v>
          </cell>
          <cell r="H17">
            <v>1.4400000000000002</v>
          </cell>
          <cell r="I17" t="str">
            <v>GP</v>
          </cell>
        </row>
        <row r="18">
          <cell r="A18">
            <v>1377446</v>
          </cell>
          <cell r="B18">
            <v>10111</v>
          </cell>
          <cell r="C18">
            <v>57509</v>
          </cell>
          <cell r="D18" t="str">
            <v>R</v>
          </cell>
          <cell r="E18" t="str">
            <v>RESIDENCIAL E3</v>
          </cell>
          <cell r="F18" t="str">
            <v>Escuela Sagrado Corazón de Jesús</v>
          </cell>
          <cell r="G18">
            <v>2.94</v>
          </cell>
          <cell r="H18">
            <v>0.58799999999999997</v>
          </cell>
          <cell r="I18" t="str">
            <v>GPM</v>
          </cell>
        </row>
        <row r="19">
          <cell r="A19">
            <v>1284155</v>
          </cell>
          <cell r="B19">
            <v>33579</v>
          </cell>
          <cell r="C19">
            <v>271171</v>
          </cell>
          <cell r="D19" t="str">
            <v>NR</v>
          </cell>
          <cell r="E19" t="str">
            <v>OFICIAL</v>
          </cell>
          <cell r="F19" t="str">
            <v>Hospital Benjamin Barney G.</v>
          </cell>
          <cell r="G19">
            <v>13.25</v>
          </cell>
          <cell r="H19">
            <v>2.6500000000000004</v>
          </cell>
          <cell r="I19" t="str">
            <v>GP</v>
          </cell>
        </row>
        <row r="20">
          <cell r="A20">
            <v>1294107</v>
          </cell>
          <cell r="B20">
            <v>33579</v>
          </cell>
          <cell r="C20">
            <v>140301</v>
          </cell>
          <cell r="D20" t="str">
            <v>NR</v>
          </cell>
          <cell r="E20" t="str">
            <v>OFICIAL</v>
          </cell>
          <cell r="F20" t="str">
            <v xml:space="preserve">I.E. Absalón Torres </v>
          </cell>
          <cell r="G20">
            <v>7.56</v>
          </cell>
          <cell r="H20">
            <v>1.512</v>
          </cell>
          <cell r="I20" t="str">
            <v>GP</v>
          </cell>
        </row>
        <row r="21">
          <cell r="A21">
            <v>1351179</v>
          </cell>
          <cell r="B21">
            <v>33579</v>
          </cell>
          <cell r="C21">
            <v>304521</v>
          </cell>
          <cell r="D21" t="str">
            <v>NR</v>
          </cell>
          <cell r="E21" t="str">
            <v>OFICIAL</v>
          </cell>
          <cell r="F21" t="str">
            <v>I.E. Regional Simón Bolívar</v>
          </cell>
          <cell r="G21">
            <v>14.7</v>
          </cell>
          <cell r="H21">
            <v>2.94</v>
          </cell>
          <cell r="I21" t="str">
            <v>GP</v>
          </cell>
        </row>
        <row r="22">
          <cell r="A22">
            <v>1371636</v>
          </cell>
          <cell r="B22">
            <v>33579</v>
          </cell>
          <cell r="C22">
            <v>193431</v>
          </cell>
          <cell r="D22" t="str">
            <v>NR</v>
          </cell>
          <cell r="E22" t="str">
            <v>OFICIAL</v>
          </cell>
          <cell r="F22" t="str">
            <v>I.E. Ciudad Florida</v>
          </cell>
          <cell r="G22">
            <v>9.8699999999999992</v>
          </cell>
          <cell r="H22">
            <v>1.974</v>
          </cell>
          <cell r="I22" t="str">
            <v>GP</v>
          </cell>
        </row>
        <row r="23">
          <cell r="A23">
            <v>1371994</v>
          </cell>
          <cell r="B23">
            <v>33579</v>
          </cell>
          <cell r="C23">
            <v>53361</v>
          </cell>
          <cell r="D23" t="str">
            <v>NR</v>
          </cell>
          <cell r="E23" t="str">
            <v>OFICIAL</v>
          </cell>
          <cell r="F23" t="str">
            <v>Liceo Tomas Carrasquilla</v>
          </cell>
          <cell r="G23">
            <v>3.78</v>
          </cell>
          <cell r="H23">
            <v>0.75600000000000001</v>
          </cell>
          <cell r="I23" t="str">
            <v>GPM</v>
          </cell>
        </row>
        <row r="24">
          <cell r="A24">
            <v>1373527</v>
          </cell>
          <cell r="B24">
            <v>33579</v>
          </cell>
          <cell r="C24">
            <v>106491</v>
          </cell>
          <cell r="D24" t="str">
            <v>NR</v>
          </cell>
          <cell r="E24" t="str">
            <v>OFICIAL</v>
          </cell>
          <cell r="F24" t="str">
            <v>I.E. Las Americas</v>
          </cell>
          <cell r="G24">
            <v>6.09</v>
          </cell>
          <cell r="H24">
            <v>1.218</v>
          </cell>
          <cell r="I24" t="str">
            <v>GP</v>
          </cell>
        </row>
        <row r="25">
          <cell r="A25">
            <v>1374500</v>
          </cell>
          <cell r="B25">
            <v>33579</v>
          </cell>
          <cell r="C25">
            <v>34041</v>
          </cell>
          <cell r="D25" t="str">
            <v>NR</v>
          </cell>
          <cell r="E25" t="str">
            <v>OFICIAL</v>
          </cell>
          <cell r="F25" t="str">
            <v>Escuela Jose E. Caro</v>
          </cell>
          <cell r="G25">
            <v>2.94</v>
          </cell>
          <cell r="H25">
            <v>0.58799999999999997</v>
          </cell>
          <cell r="I25" t="str">
            <v>GPM</v>
          </cell>
        </row>
        <row r="26">
          <cell r="A26">
            <v>1375649</v>
          </cell>
          <cell r="B26">
            <v>33579</v>
          </cell>
          <cell r="C26">
            <v>506421</v>
          </cell>
          <cell r="D26" t="str">
            <v>NR</v>
          </cell>
          <cell r="E26" t="str">
            <v>OFICIAL</v>
          </cell>
          <cell r="F26" t="str">
            <v>Galeria municipal</v>
          </cell>
          <cell r="G26">
            <v>20</v>
          </cell>
          <cell r="H26">
            <v>4</v>
          </cell>
          <cell r="I26" t="str">
            <v>GP</v>
          </cell>
        </row>
        <row r="27">
          <cell r="A27">
            <v>1376642</v>
          </cell>
          <cell r="B27">
            <v>33579</v>
          </cell>
          <cell r="C27">
            <v>203091</v>
          </cell>
          <cell r="D27" t="str">
            <v>NR</v>
          </cell>
          <cell r="E27" t="str">
            <v>OFICIAL</v>
          </cell>
          <cell r="F27" t="str">
            <v>Centro Docente Policarpa Salav.</v>
          </cell>
          <cell r="G27">
            <v>10.29</v>
          </cell>
          <cell r="H27">
            <v>2.0579999999999998</v>
          </cell>
          <cell r="I27" t="str">
            <v>GP</v>
          </cell>
        </row>
        <row r="28">
          <cell r="A28">
            <v>1439349</v>
          </cell>
          <cell r="B28">
            <v>33579</v>
          </cell>
          <cell r="C28">
            <v>53361</v>
          </cell>
          <cell r="D28" t="str">
            <v>NR</v>
          </cell>
          <cell r="E28" t="str">
            <v>OFICIAL</v>
          </cell>
          <cell r="F28" t="str">
            <v>Escuela Merceditas Forero</v>
          </cell>
          <cell r="G28">
            <v>3.78</v>
          </cell>
          <cell r="H28">
            <v>0.75600000000000001</v>
          </cell>
          <cell r="I28" t="str">
            <v>GPM</v>
          </cell>
        </row>
      </sheetData>
      <sheetData sheetId="2">
        <row r="1">
          <cell r="A1" t="str">
            <v>NIS_RAD</v>
          </cell>
          <cell r="B1" t="str">
            <v>total tarifa mes</v>
          </cell>
          <cell r="C1" t="str">
            <v>AJUSTE</v>
          </cell>
          <cell r="D1" t="str">
            <v>CLASE DE USO</v>
          </cell>
          <cell r="E1" t="str">
            <v>CÓDIGO CLASE DE USO</v>
          </cell>
          <cell r="F1" t="str">
            <v>DESCRIPCION</v>
          </cell>
          <cell r="G1" t="str">
            <v>PRODUCCION EN METROS CUBICOS</v>
          </cell>
          <cell r="H1" t="str">
            <v>producción en toneladas</v>
          </cell>
          <cell r="I1" t="str">
            <v>Tipo de productor</v>
          </cell>
        </row>
        <row r="2">
          <cell r="A2">
            <v>1430163</v>
          </cell>
          <cell r="B2">
            <v>7500</v>
          </cell>
          <cell r="C2">
            <v>127740</v>
          </cell>
          <cell r="D2" t="str">
            <v>R</v>
          </cell>
          <cell r="E2" t="str">
            <v>RESIDENCIAL E1</v>
          </cell>
          <cell r="F2" t="str">
            <v>Centro Docente San Jorge</v>
          </cell>
          <cell r="G2">
            <v>5.88</v>
          </cell>
          <cell r="H2">
            <v>1.1759999999999999</v>
          </cell>
          <cell r="I2" t="str">
            <v>GPM</v>
          </cell>
        </row>
        <row r="3">
          <cell r="A3">
            <v>1373143</v>
          </cell>
          <cell r="B3">
            <v>8994</v>
          </cell>
          <cell r="C3">
            <v>58626</v>
          </cell>
          <cell r="D3" t="str">
            <v>R</v>
          </cell>
          <cell r="E3" t="str">
            <v>RESIDENCIAL E2</v>
          </cell>
          <cell r="F3" t="str">
            <v>Escuela Julio Arboleda</v>
          </cell>
          <cell r="G3">
            <v>2.94</v>
          </cell>
          <cell r="H3">
            <v>0.58799999999999997</v>
          </cell>
          <cell r="I3" t="str">
            <v>GPM</v>
          </cell>
        </row>
        <row r="4">
          <cell r="A4">
            <v>1374443</v>
          </cell>
          <cell r="B4">
            <v>8994</v>
          </cell>
          <cell r="C4">
            <v>319446</v>
          </cell>
          <cell r="D4" t="str">
            <v>R</v>
          </cell>
          <cell r="E4" t="str">
            <v>RESIDENCIAL E2</v>
          </cell>
          <cell r="F4" t="str">
            <v>Escuela Emeterio Piedrahita</v>
          </cell>
          <cell r="G4">
            <v>14.28</v>
          </cell>
          <cell r="H4">
            <v>2.8559999999999999</v>
          </cell>
          <cell r="I4" t="str">
            <v>GP</v>
          </cell>
        </row>
        <row r="5">
          <cell r="A5">
            <v>1377086</v>
          </cell>
          <cell r="B5">
            <v>8994</v>
          </cell>
          <cell r="C5">
            <v>14006</v>
          </cell>
          <cell r="D5" t="str">
            <v>R</v>
          </cell>
          <cell r="E5" t="str">
            <v>RESIDENCIAL E2</v>
          </cell>
          <cell r="F5" t="str">
            <v>Fabrica de ataules</v>
          </cell>
          <cell r="G5">
            <v>1</v>
          </cell>
          <cell r="H5">
            <v>0.25</v>
          </cell>
          <cell r="I5" t="str">
            <v>PP</v>
          </cell>
        </row>
        <row r="6">
          <cell r="A6">
            <v>1377316</v>
          </cell>
          <cell r="B6">
            <v>10111</v>
          </cell>
          <cell r="C6">
            <v>164689</v>
          </cell>
          <cell r="D6" t="str">
            <v>R</v>
          </cell>
          <cell r="E6" t="str">
            <v>RESIDENCIAL E3</v>
          </cell>
          <cell r="F6" t="str">
            <v>Cementerio Católico</v>
          </cell>
          <cell r="G6">
            <v>7.2</v>
          </cell>
          <cell r="H6">
            <v>1.4400000000000002</v>
          </cell>
          <cell r="I6" t="str">
            <v>GP</v>
          </cell>
        </row>
        <row r="7">
          <cell r="A7">
            <v>1377446</v>
          </cell>
          <cell r="B7">
            <v>10111</v>
          </cell>
          <cell r="C7">
            <v>57509</v>
          </cell>
          <cell r="D7" t="str">
            <v>R</v>
          </cell>
          <cell r="E7" t="str">
            <v>RESIDENCIAL E3</v>
          </cell>
          <cell r="F7" t="str">
            <v>Escuela Sagrado Corazón de Jesús</v>
          </cell>
          <cell r="G7">
            <v>2.94</v>
          </cell>
          <cell r="H7">
            <v>0.58799999999999997</v>
          </cell>
          <cell r="I7" t="str">
            <v>GPM</v>
          </cell>
        </row>
        <row r="8">
          <cell r="A8">
            <v>1319205</v>
          </cell>
          <cell r="B8">
            <v>21999.999639939557</v>
          </cell>
          <cell r="C8">
            <v>378890</v>
          </cell>
          <cell r="D8" t="str">
            <v>NR</v>
          </cell>
          <cell r="E8" t="str">
            <v>COMERCIAL</v>
          </cell>
          <cell r="F8" t="str">
            <v>El Rendidor</v>
          </cell>
          <cell r="G8">
            <v>17.43</v>
          </cell>
          <cell r="H8">
            <v>3.4860000000000002</v>
          </cell>
          <cell r="I8" t="str">
            <v>GP</v>
          </cell>
        </row>
        <row r="9">
          <cell r="A9">
            <v>1372272</v>
          </cell>
          <cell r="B9">
            <v>21999.999639939557</v>
          </cell>
          <cell r="C9">
            <v>21470</v>
          </cell>
          <cell r="D9" t="str">
            <v>NR</v>
          </cell>
          <cell r="E9" t="str">
            <v>COMERCIAL</v>
          </cell>
          <cell r="F9" t="str">
            <v>Colegio Ricardo Nieto</v>
          </cell>
          <cell r="G9">
            <v>1.89</v>
          </cell>
          <cell r="H9">
            <v>0.378</v>
          </cell>
          <cell r="I9" t="str">
            <v>GPM</v>
          </cell>
        </row>
        <row r="10">
          <cell r="A10">
            <v>1372837</v>
          </cell>
          <cell r="B10">
            <v>21999.999639939557</v>
          </cell>
          <cell r="C10">
            <v>200753</v>
          </cell>
          <cell r="D10" t="str">
            <v>NR</v>
          </cell>
          <cell r="E10" t="str">
            <v>COMERCIAL</v>
          </cell>
          <cell r="F10" t="str">
            <v>Herpo</v>
          </cell>
          <cell r="G10">
            <v>5.43</v>
          </cell>
          <cell r="H10">
            <v>1.0860000000000001</v>
          </cell>
          <cell r="I10" t="str">
            <v>GPM</v>
          </cell>
        </row>
        <row r="11">
          <cell r="A11">
            <v>1373500</v>
          </cell>
          <cell r="B11">
            <v>21999.999639939557</v>
          </cell>
          <cell r="C11">
            <v>10200</v>
          </cell>
          <cell r="D11" t="str">
            <v>NR</v>
          </cell>
          <cell r="E11" t="str">
            <v>COMERCIAL</v>
          </cell>
          <cell r="F11" t="str">
            <v>Colegio emmanuel</v>
          </cell>
          <cell r="G11">
            <v>1.4</v>
          </cell>
          <cell r="H11">
            <v>0.27999999999999997</v>
          </cell>
          <cell r="I11" t="str">
            <v>GPM</v>
          </cell>
        </row>
        <row r="12">
          <cell r="A12">
            <v>1376002</v>
          </cell>
          <cell r="B12">
            <v>21999.999639939557</v>
          </cell>
          <cell r="C12">
            <v>1000</v>
          </cell>
          <cell r="D12" t="str">
            <v>NR</v>
          </cell>
          <cell r="E12" t="str">
            <v>COMERCIAL</v>
          </cell>
          <cell r="F12" t="str">
            <v>Mercamax</v>
          </cell>
          <cell r="G12">
            <v>1</v>
          </cell>
          <cell r="H12">
            <v>0.25</v>
          </cell>
          <cell r="I12" t="str">
            <v>PP</v>
          </cell>
        </row>
        <row r="13">
          <cell r="A13">
            <v>1436492</v>
          </cell>
          <cell r="B13">
            <v>21999.999639939557</v>
          </cell>
          <cell r="C13">
            <v>21470</v>
          </cell>
          <cell r="D13" t="str">
            <v>NR</v>
          </cell>
          <cell r="E13" t="str">
            <v>COMERCIAL</v>
          </cell>
          <cell r="F13" t="str">
            <v>Super Ya</v>
          </cell>
          <cell r="G13">
            <v>1.89</v>
          </cell>
          <cell r="H13">
            <v>0.378</v>
          </cell>
          <cell r="I13" t="str">
            <v>GPM</v>
          </cell>
        </row>
        <row r="14">
          <cell r="A14">
            <v>1441950</v>
          </cell>
          <cell r="B14">
            <v>21999.999639939557</v>
          </cell>
          <cell r="C14">
            <v>550</v>
          </cell>
          <cell r="D14" t="str">
            <v>NR</v>
          </cell>
          <cell r="E14" t="str">
            <v>COMERCIAL</v>
          </cell>
          <cell r="F14" t="str">
            <v>Hogar Infantil Las Abejitas</v>
          </cell>
          <cell r="G14">
            <v>0.55000000000000004</v>
          </cell>
          <cell r="H14">
            <v>0.13750000000000001</v>
          </cell>
          <cell r="I14" t="str">
            <v>PP</v>
          </cell>
        </row>
        <row r="15">
          <cell r="A15">
            <v>1453955</v>
          </cell>
          <cell r="B15">
            <v>21999.999639939557</v>
          </cell>
          <cell r="C15">
            <v>74600</v>
          </cell>
          <cell r="D15" t="str">
            <v>NR</v>
          </cell>
          <cell r="E15" t="str">
            <v>COMERCIAL</v>
          </cell>
          <cell r="F15" t="str">
            <v>Parque Recreacional Comfaunion</v>
          </cell>
          <cell r="G15">
            <v>4.2</v>
          </cell>
          <cell r="H15">
            <v>0.84000000000000008</v>
          </cell>
          <cell r="I15" t="str">
            <v>GPM</v>
          </cell>
        </row>
        <row r="16">
          <cell r="A16">
            <v>2660991</v>
          </cell>
          <cell r="B16">
            <v>21999.999639939557</v>
          </cell>
          <cell r="C16">
            <v>1000</v>
          </cell>
          <cell r="D16" t="str">
            <v>NR</v>
          </cell>
          <cell r="E16" t="str">
            <v>COMERCIAL</v>
          </cell>
          <cell r="F16" t="str">
            <v>Supermercado el vecino</v>
          </cell>
          <cell r="G16">
            <v>1</v>
          </cell>
          <cell r="H16">
            <v>0.25</v>
          </cell>
          <cell r="I16" t="str">
            <v>PP</v>
          </cell>
        </row>
        <row r="17">
          <cell r="A17">
            <v>1284155</v>
          </cell>
          <cell r="B17">
            <v>33579</v>
          </cell>
          <cell r="C17">
            <v>271171</v>
          </cell>
          <cell r="D17" t="str">
            <v>NR</v>
          </cell>
          <cell r="E17" t="str">
            <v>OFICIAL</v>
          </cell>
          <cell r="F17" t="str">
            <v>Hospital Benjamin Barney G.</v>
          </cell>
          <cell r="G17">
            <v>13.25</v>
          </cell>
          <cell r="H17">
            <v>2.6500000000000004</v>
          </cell>
          <cell r="I17" t="str">
            <v>GP</v>
          </cell>
        </row>
        <row r="18">
          <cell r="A18">
            <v>1294107</v>
          </cell>
          <cell r="B18">
            <v>33579</v>
          </cell>
          <cell r="C18">
            <v>140301</v>
          </cell>
          <cell r="D18" t="str">
            <v>NR</v>
          </cell>
          <cell r="E18" t="str">
            <v>OFICIAL</v>
          </cell>
          <cell r="F18" t="str">
            <v xml:space="preserve">I.E. Absalón Torres </v>
          </cell>
          <cell r="G18">
            <v>7.56</v>
          </cell>
          <cell r="H18">
            <v>1.512</v>
          </cell>
          <cell r="I18" t="str">
            <v>GP</v>
          </cell>
        </row>
        <row r="19">
          <cell r="A19">
            <v>1371636</v>
          </cell>
          <cell r="B19">
            <v>33579</v>
          </cell>
          <cell r="C19">
            <v>193431</v>
          </cell>
          <cell r="D19" t="str">
            <v>NR</v>
          </cell>
          <cell r="E19" t="str">
            <v>OFICIAL</v>
          </cell>
          <cell r="F19" t="str">
            <v>I.E. Ciudad Florida</v>
          </cell>
          <cell r="G19">
            <v>9.8699999999999992</v>
          </cell>
          <cell r="H19">
            <v>1.974</v>
          </cell>
          <cell r="I19" t="str">
            <v>GP</v>
          </cell>
        </row>
        <row r="20">
          <cell r="A20">
            <v>1371994</v>
          </cell>
          <cell r="B20">
            <v>33579</v>
          </cell>
          <cell r="C20">
            <v>53361</v>
          </cell>
          <cell r="D20" t="str">
            <v>NR</v>
          </cell>
          <cell r="E20" t="str">
            <v>OFICIAL</v>
          </cell>
          <cell r="F20" t="str">
            <v>Liceo Tomas Carrasquilla</v>
          </cell>
          <cell r="G20">
            <v>3.78</v>
          </cell>
          <cell r="H20">
            <v>0.75600000000000001</v>
          </cell>
          <cell r="I20" t="str">
            <v>GPM</v>
          </cell>
        </row>
        <row r="21">
          <cell r="A21">
            <v>1373527</v>
          </cell>
          <cell r="B21">
            <v>33579</v>
          </cell>
          <cell r="C21">
            <v>106491</v>
          </cell>
          <cell r="D21" t="str">
            <v>NR</v>
          </cell>
          <cell r="E21" t="str">
            <v>OFICIAL</v>
          </cell>
          <cell r="F21" t="str">
            <v>I.E. Las Americas</v>
          </cell>
          <cell r="G21">
            <v>6.09</v>
          </cell>
          <cell r="H21">
            <v>1.218</v>
          </cell>
          <cell r="I21" t="str">
            <v>GP</v>
          </cell>
        </row>
        <row r="22">
          <cell r="A22">
            <v>1374500</v>
          </cell>
          <cell r="B22">
            <v>33579</v>
          </cell>
          <cell r="C22">
            <v>34041</v>
          </cell>
          <cell r="D22" t="str">
            <v>NR</v>
          </cell>
          <cell r="E22" t="str">
            <v>OFICIAL</v>
          </cell>
          <cell r="F22" t="str">
            <v>Escuela Jose E. Caro</v>
          </cell>
          <cell r="G22">
            <v>2.94</v>
          </cell>
          <cell r="H22">
            <v>0.58799999999999997</v>
          </cell>
          <cell r="I22" t="str">
            <v>GPM</v>
          </cell>
        </row>
        <row r="23">
          <cell r="A23">
            <v>1375649</v>
          </cell>
          <cell r="B23">
            <v>33579</v>
          </cell>
          <cell r="C23">
            <v>506421</v>
          </cell>
          <cell r="D23" t="str">
            <v>NR</v>
          </cell>
          <cell r="E23" t="str">
            <v>OFICIAL</v>
          </cell>
          <cell r="F23" t="str">
            <v>Galeria municipal</v>
          </cell>
          <cell r="G23">
            <v>20</v>
          </cell>
          <cell r="H23">
            <v>4</v>
          </cell>
          <cell r="I23" t="str">
            <v>GP</v>
          </cell>
        </row>
        <row r="24">
          <cell r="A24">
            <v>1376642</v>
          </cell>
          <cell r="B24">
            <v>33579</v>
          </cell>
          <cell r="C24">
            <v>203091</v>
          </cell>
          <cell r="D24" t="str">
            <v>NR</v>
          </cell>
          <cell r="E24" t="str">
            <v>OFICIAL</v>
          </cell>
          <cell r="F24" t="str">
            <v>Centro Docente Policarpa Salav.</v>
          </cell>
          <cell r="G24">
            <v>10.29</v>
          </cell>
          <cell r="H24">
            <v>2.0579999999999998</v>
          </cell>
          <cell r="I24" t="str">
            <v>GP</v>
          </cell>
        </row>
        <row r="25">
          <cell r="A25">
            <v>1439349</v>
          </cell>
          <cell r="B25">
            <v>33579</v>
          </cell>
          <cell r="C25">
            <v>53361</v>
          </cell>
          <cell r="D25" t="str">
            <v>NR</v>
          </cell>
          <cell r="E25" t="str">
            <v>OFICIAL</v>
          </cell>
          <cell r="F25" t="str">
            <v>Escuela Merceditas Forero</v>
          </cell>
          <cell r="G25">
            <v>3.78</v>
          </cell>
          <cell r="H25">
            <v>0.75600000000000001</v>
          </cell>
          <cell r="I25" t="str">
            <v>GPM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MPLO DEVOLUCIONES"/>
      <sheetName val="DEVOLUCIONES acuerdo"/>
      <sheetName val="DEVOL EMAB ACUERDO"/>
      <sheetName val="DEV EMAB"/>
      <sheetName val="VARIACION DEL CDT"/>
      <sheetName val="DEVOL INTEGRA EMAB"/>
      <sheetName val="DEVOLUCION SOLO EMAB"/>
      <sheetName val="mayores cobros EMAB por estrato"/>
      <sheetName val="PROY DEVOLUCION EMAB ESTRA"/>
      <sheetName val="CALCULO TARIFAS 98_01"/>
      <sheetName val="CALCULOS TARIFAS"/>
      <sheetName val="BD 01_2002"/>
      <sheetName val="BD 01_2015"/>
      <sheetName val="mayores cobros segun tarifas"/>
      <sheetName val="mayores cobros por estrato"/>
      <sheetName val="PROYECCION DEVOLUCION"/>
      <sheetName val="PROYECCION DEVOLUCION ESTRATO"/>
      <sheetName val="EJEMPLO DEVOL SIN CAPITALIZAR"/>
      <sheetName val="DEVOL 2007_2014"/>
      <sheetName val="MAYORES VALORES EMAB"/>
      <sheetName val="GRAFICA"/>
      <sheetName val="Hoja2"/>
      <sheetName val="Hoja1"/>
      <sheetName val="CALCULO TARIFAS 98_01 excedente"/>
      <sheetName val="CALCULOS TARIFAS excedente"/>
      <sheetName val="DEVOL INTEGRA EMAB estrato"/>
      <sheetName val="DEVOLUCION SOLO EMAB estrato"/>
      <sheetName val="DEVOL SEGUN TARIFAS"/>
      <sheetName val="DEVOLU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>
            <v>2000</v>
          </cell>
        </row>
        <row r="8">
          <cell r="B8">
            <v>0.12</v>
          </cell>
        </row>
        <row r="10">
          <cell r="B10">
            <v>23216</v>
          </cell>
        </row>
        <row r="12">
          <cell r="B12">
            <v>0.23740043504479671</v>
          </cell>
        </row>
        <row r="13">
          <cell r="B13">
            <v>30727.488499999999</v>
          </cell>
        </row>
        <row r="14">
          <cell r="B14">
            <v>3687.2986199999996</v>
          </cell>
        </row>
        <row r="21">
          <cell r="B21">
            <v>0</v>
          </cell>
        </row>
        <row r="22">
          <cell r="B22">
            <v>1512806.4413204996</v>
          </cell>
        </row>
        <row r="23">
          <cell r="B23">
            <v>5202601.3624862405</v>
          </cell>
        </row>
        <row r="24">
          <cell r="B24">
            <v>6715407.8038067399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ÑO BASE"/>
      <sheetName val="COSTOS AJUSTADOS"/>
      <sheetName val="CTE"/>
      <sheetName val="CDT"/>
      <sheetName val="ACTUALIZACIÓN DE COSTOS"/>
      <sheetName val="Minimización"/>
      <sheetName val="TDi"/>
      <sheetName val="TARIFAS"/>
      <sheetName val="Ingresos"/>
      <sheetName val="Variables"/>
    </sheetNames>
    <sheetDataSet>
      <sheetData sheetId="0" refreshError="1"/>
      <sheetData sheetId="1" refreshError="1"/>
      <sheetData sheetId="2" refreshError="1">
        <row r="13">
          <cell r="C13">
            <v>63280</v>
          </cell>
        </row>
      </sheetData>
      <sheetData sheetId="3" refreshError="1">
        <row r="5">
          <cell r="C5">
            <v>0</v>
          </cell>
        </row>
      </sheetData>
      <sheetData sheetId="4" refreshError="1">
        <row r="3">
          <cell r="C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BASE"/>
      <sheetName val="Hoja5"/>
      <sheetName val="COSTOS SUI"/>
      <sheetName val="TONELADAS"/>
      <sheetName val="COSTOS BASE"/>
      <sheetName val="TARIFA MES"/>
      <sheetName val="AFORADOS ORDINARIO"/>
      <sheetName val="AFORADO PERMANENTE"/>
      <sheetName val="T APLICADA"/>
      <sheetName val="PUBLICACION COSTOS"/>
      <sheetName val="14. VARIABLES COSTOS"/>
      <sheetName val="TARIFA"/>
      <sheetName val="SUSCRIPTORES DEL SERVICIO"/>
      <sheetName val="15 VARIABLES TARIFAS"/>
      <sheetName val="VAR COST OFF LINE"/>
      <sheetName val="COSTOS Y PARAMETROS"/>
      <sheetName val="COS Y PARA OFF LINE"/>
      <sheetName val="AFORADOS VIEJOS"/>
      <sheetName val="DISPUESTAS"/>
      <sheetName val="TONELAS 48765"/>
      <sheetName val="CTA COBRO DISTRAVEZ"/>
      <sheetName val="REPORTE OTRAS ESP"/>
      <sheetName val="Hoja2"/>
      <sheetName val="3. PARAMETROS"/>
      <sheetName val="SDF DE MINIMO COSTO"/>
      <sheetName val="SUSCRIPTORES"/>
      <sheetName val="HISTORICO TARIFAS"/>
      <sheetName val="USU S FAC"/>
      <sheetName val="Hoja1"/>
      <sheetName val="CONTINUIDAD BARRIDO"/>
      <sheetName val="REC Y TRANS CIR 06 2006"/>
      <sheetName val="VEHICULOS 06 DE 2006"/>
      <sheetName val="Hoja3"/>
      <sheetName val="VEHICULOS"/>
      <sheetName val="CDT"/>
      <sheetName val="RUTAS BARRIDO"/>
      <sheetName val="Hoja4"/>
      <sheetName val="T APLICADA MES"/>
      <sheetName val="SUI ENTREGAR"/>
      <sheetName val="CALCULO ASEO CON SUI V2013"/>
    </sheetNames>
    <sheetDataSet>
      <sheetData sheetId="0"/>
      <sheetData sheetId="1"/>
      <sheetData sheetId="2"/>
      <sheetData sheetId="3">
        <row r="9">
          <cell r="B9">
            <v>38930</v>
          </cell>
        </row>
      </sheetData>
      <sheetData sheetId="4">
        <row r="15">
          <cell r="A15" t="str">
            <v>MES CONSUMO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X69"/>
  <sheetViews>
    <sheetView tabSelected="1" zoomScale="70" zoomScaleNormal="70" zoomScaleSheetLayoutView="90" workbookViewId="0">
      <selection activeCell="S10" sqref="S10"/>
    </sheetView>
  </sheetViews>
  <sheetFormatPr baseColWidth="10" defaultRowHeight="15" x14ac:dyDescent="0.25"/>
  <cols>
    <col min="1" max="1" width="14.140625" customWidth="1"/>
    <col min="2" max="2" width="9.85546875" customWidth="1"/>
    <col min="3" max="8" width="10.42578125" customWidth="1"/>
    <col min="9" max="9" width="16.42578125" bestFit="1" customWidth="1"/>
    <col min="10" max="10" width="10.42578125" customWidth="1"/>
    <col min="11" max="11" width="11" bestFit="1" customWidth="1"/>
    <col min="12" max="12" width="11.7109375" customWidth="1"/>
    <col min="13" max="13" width="14.42578125" customWidth="1"/>
    <col min="14" max="14" width="19" customWidth="1"/>
    <col min="15" max="15" width="16.42578125" customWidth="1"/>
    <col min="16" max="16" width="16.7109375" customWidth="1"/>
    <col min="17" max="17" width="17.28515625" customWidth="1"/>
    <col min="18" max="18" width="19" customWidth="1"/>
    <col min="19" max="19" width="19.7109375" customWidth="1"/>
    <col min="20" max="20" width="15.85546875" customWidth="1"/>
    <col min="21" max="21" width="14.5703125" customWidth="1"/>
    <col min="22" max="22" width="15.85546875" customWidth="1"/>
    <col min="23" max="23" width="14.28515625" bestFit="1" customWidth="1"/>
    <col min="25" max="25" width="2.140625" bestFit="1" customWidth="1"/>
  </cols>
  <sheetData>
    <row r="1" spans="1:24" ht="30" customHeight="1" thickBot="1" x14ac:dyDescent="0.3">
      <c r="A1" s="51"/>
      <c r="B1" s="52"/>
      <c r="C1" s="52"/>
      <c r="D1" s="52"/>
      <c r="E1" s="52"/>
      <c r="F1" s="53"/>
      <c r="G1" s="60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48" t="s">
        <v>45</v>
      </c>
      <c r="T1" s="49"/>
      <c r="U1" s="49"/>
      <c r="V1" s="50"/>
    </row>
    <row r="2" spans="1:24" ht="30" customHeight="1" thickBot="1" x14ac:dyDescent="0.3">
      <c r="A2" s="54"/>
      <c r="B2" s="55"/>
      <c r="C2" s="55"/>
      <c r="D2" s="55"/>
      <c r="E2" s="55"/>
      <c r="F2" s="56"/>
      <c r="G2" s="63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48" t="s">
        <v>46</v>
      </c>
      <c r="T2" s="49"/>
      <c r="U2" s="49"/>
      <c r="V2" s="50"/>
    </row>
    <row r="3" spans="1:24" ht="30" customHeight="1" thickBot="1" x14ac:dyDescent="0.3">
      <c r="A3" s="57"/>
      <c r="B3" s="58"/>
      <c r="C3" s="58"/>
      <c r="D3" s="58"/>
      <c r="E3" s="58"/>
      <c r="F3" s="59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48" t="s">
        <v>44</v>
      </c>
      <c r="T3" s="49"/>
      <c r="U3" s="49"/>
      <c r="V3" s="50"/>
    </row>
    <row r="4" spans="1:24" s="1" customFormat="1" ht="24" customHeight="1" thickBot="1" x14ac:dyDescent="0.3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4" s="1" customFormat="1" ht="24" customHeight="1" thickBot="1" x14ac:dyDescent="0.3">
      <c r="A5" s="2" t="s">
        <v>42</v>
      </c>
      <c r="B5" s="72" t="s">
        <v>1</v>
      </c>
      <c r="C5" s="73"/>
      <c r="D5" s="73"/>
      <c r="E5" s="73"/>
      <c r="F5" s="73"/>
      <c r="G5" s="73"/>
      <c r="H5" s="74"/>
      <c r="I5" s="72" t="s">
        <v>2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24" s="10" customFormat="1" ht="45" x14ac:dyDescent="0.25">
      <c r="A6" s="3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9" t="s">
        <v>19</v>
      </c>
      <c r="R6" s="9" t="s">
        <v>20</v>
      </c>
      <c r="S6" s="9" t="s">
        <v>21</v>
      </c>
      <c r="T6" s="9" t="s">
        <v>22</v>
      </c>
      <c r="U6" s="9" t="s">
        <v>23</v>
      </c>
      <c r="V6" s="9" t="s">
        <v>24</v>
      </c>
    </row>
    <row r="7" spans="1:24" s="10" customFormat="1" x14ac:dyDescent="0.25">
      <c r="A7" s="11">
        <v>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3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X7" s="16"/>
    </row>
    <row r="8" spans="1:24" s="10" customFormat="1" x14ac:dyDescent="0.25">
      <c r="A8" s="11">
        <v>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3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X8" s="16"/>
    </row>
    <row r="9" spans="1:24" s="10" customFormat="1" x14ac:dyDescent="0.25">
      <c r="A9" s="11">
        <v>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3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X9" s="16"/>
    </row>
    <row r="10" spans="1:24" s="10" customFormat="1" x14ac:dyDescent="0.25">
      <c r="A10" s="11">
        <v>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3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X10" s="16"/>
    </row>
    <row r="11" spans="1:24" s="10" customFormat="1" x14ac:dyDescent="0.25">
      <c r="A11" s="11">
        <v>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3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X11" s="16"/>
    </row>
    <row r="12" spans="1:24" s="10" customFormat="1" x14ac:dyDescent="0.25">
      <c r="A12" s="11">
        <v>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3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X12" s="16"/>
    </row>
    <row r="13" spans="1:24" s="10" customFormat="1" x14ac:dyDescent="0.25">
      <c r="A13" s="11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3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X13" s="16"/>
    </row>
    <row r="14" spans="1:24" s="10" customFormat="1" x14ac:dyDescent="0.25">
      <c r="A14" s="11" t="s">
        <v>26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3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X14" s="16"/>
    </row>
    <row r="15" spans="1:24" s="10" customFormat="1" x14ac:dyDescent="0.25">
      <c r="A15" s="11" t="s">
        <v>27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3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X15" s="16"/>
    </row>
    <row r="16" spans="1:24" s="10" customFormat="1" x14ac:dyDescent="0.25">
      <c r="A16" s="11" t="s">
        <v>28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X16" s="16"/>
    </row>
    <row r="17" spans="1:24" s="10" customFormat="1" x14ac:dyDescent="0.25">
      <c r="A17" s="11" t="s">
        <v>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X17" s="16"/>
    </row>
    <row r="18" spans="1:24" s="10" customFormat="1" x14ac:dyDescent="0.25">
      <c r="A18" s="11" t="s">
        <v>30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3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X18" s="16"/>
    </row>
    <row r="19" spans="1:24" s="21" customFormat="1" x14ac:dyDescent="0.25">
      <c r="A19" s="17" t="s">
        <v>31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X19" s="22"/>
    </row>
    <row r="20" spans="1:24" x14ac:dyDescent="0.25">
      <c r="A20" s="11" t="s">
        <v>32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3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X20" s="16"/>
    </row>
    <row r="21" spans="1:24" ht="15.75" thickBot="1" x14ac:dyDescent="0.3">
      <c r="A21" s="23" t="s">
        <v>33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  <c r="I21" s="14"/>
      <c r="J21" s="14"/>
      <c r="K21" s="14"/>
      <c r="L21" s="14"/>
      <c r="M21" s="14"/>
      <c r="N21" s="14"/>
      <c r="O21" s="14"/>
      <c r="P21" s="14"/>
      <c r="Q21" s="75" t="s">
        <v>34</v>
      </c>
      <c r="R21" s="76"/>
      <c r="S21" s="76"/>
      <c r="T21" s="76"/>
      <c r="U21" s="76"/>
      <c r="V21" s="76"/>
      <c r="X21" s="16"/>
    </row>
    <row r="22" spans="1:24" s="1" customFormat="1" ht="24.75" customHeight="1" x14ac:dyDescent="0.25">
      <c r="A22" s="77" t="s">
        <v>35</v>
      </c>
      <c r="B22" s="77"/>
      <c r="C22" s="77"/>
      <c r="D22" s="77"/>
      <c r="E22" s="77"/>
      <c r="F22" s="77"/>
      <c r="G22" s="77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</row>
    <row r="23" spans="1:24" s="10" customFormat="1" ht="34.5" customHeight="1" x14ac:dyDescent="0.25">
      <c r="A23" s="26"/>
      <c r="B23" s="78" t="s">
        <v>1</v>
      </c>
      <c r="C23" s="78"/>
      <c r="D23" s="78"/>
      <c r="E23" s="78"/>
      <c r="F23" s="78"/>
      <c r="G23" s="78"/>
      <c r="H23" s="78"/>
      <c r="I23" s="78" t="s">
        <v>2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</row>
    <row r="24" spans="1:24" s="10" customFormat="1" ht="45" x14ac:dyDescent="0.25">
      <c r="A24" s="27" t="s">
        <v>3</v>
      </c>
      <c r="B24" s="28" t="s">
        <v>4</v>
      </c>
      <c r="C24" s="29" t="s">
        <v>5</v>
      </c>
      <c r="D24" s="29" t="s">
        <v>6</v>
      </c>
      <c r="E24" s="29" t="s">
        <v>7</v>
      </c>
      <c r="F24" s="29" t="s">
        <v>8</v>
      </c>
      <c r="G24" s="29" t="s">
        <v>9</v>
      </c>
      <c r="H24" s="30" t="s">
        <v>10</v>
      </c>
      <c r="I24" s="31" t="s">
        <v>11</v>
      </c>
      <c r="J24" s="32" t="s">
        <v>12</v>
      </c>
      <c r="K24" s="32" t="s">
        <v>13</v>
      </c>
      <c r="L24" s="32" t="s">
        <v>14</v>
      </c>
      <c r="M24" s="32" t="s">
        <v>15</v>
      </c>
      <c r="N24" s="32" t="s">
        <v>16</v>
      </c>
      <c r="O24" s="32" t="s">
        <v>17</v>
      </c>
      <c r="P24" s="32" t="s">
        <v>18</v>
      </c>
      <c r="Q24" s="33" t="s">
        <v>19</v>
      </c>
      <c r="R24" s="33" t="s">
        <v>20</v>
      </c>
      <c r="S24" s="33" t="s">
        <v>21</v>
      </c>
      <c r="T24" s="33" t="s">
        <v>22</v>
      </c>
      <c r="U24" s="33" t="s">
        <v>23</v>
      </c>
      <c r="V24" s="33" t="s">
        <v>24</v>
      </c>
    </row>
    <row r="25" spans="1:24" s="10" customFormat="1" x14ac:dyDescent="0.25">
      <c r="A25" s="34">
        <v>1</v>
      </c>
      <c r="B25" s="12">
        <f>B7</f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4">
        <v>0</v>
      </c>
      <c r="K25" s="14">
        <v>0</v>
      </c>
      <c r="L25" s="15">
        <v>0</v>
      </c>
      <c r="M25" s="15" t="e">
        <f>VLOOKUP(A$5,'[2]COSTOS BASE'!A$1:T$14,20,0)*(B25+C25+D25+G25)</f>
        <v>#N/A</v>
      </c>
      <c r="N25" s="15" t="e">
        <f>VLOOKUP(A$5,'[2]DATOS MENSUALES'!A$1:AA$19,24,0)*(B25+C25+D25+G25)</f>
        <v>#N/A</v>
      </c>
      <c r="O25" s="15" t="e">
        <f>VLOOKUP(A$5,'[2]DATOS MENSUALES'!A$1:AA$19,25,0)*(B25+C25+D25+G25)</f>
        <v>#N/A</v>
      </c>
      <c r="P25" s="15" t="e">
        <f>SUM(J25:O25)</f>
        <v>#N/A</v>
      </c>
      <c r="Q25" s="15" t="e">
        <f t="shared" ref="Q25:V38" si="0">SUM(K25:P25)</f>
        <v>#N/A</v>
      </c>
      <c r="R25" s="15" t="e">
        <f t="shared" si="0"/>
        <v>#N/A</v>
      </c>
      <c r="S25" s="15" t="e">
        <f t="shared" si="0"/>
        <v>#N/A</v>
      </c>
      <c r="T25" s="15" t="e">
        <f t="shared" si="0"/>
        <v>#N/A</v>
      </c>
      <c r="U25" s="15" t="e">
        <f t="shared" si="0"/>
        <v>#N/A</v>
      </c>
      <c r="V25" s="15" t="e">
        <f t="shared" si="0"/>
        <v>#N/A</v>
      </c>
    </row>
    <row r="26" spans="1:24" s="10" customFormat="1" x14ac:dyDescent="0.25">
      <c r="A26" s="34">
        <v>2</v>
      </c>
      <c r="B26" s="12">
        <f t="shared" ref="B26:B39" si="1">B8</f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4">
        <v>0</v>
      </c>
      <c r="K26" s="14">
        <v>0</v>
      </c>
      <c r="L26" s="15">
        <v>0</v>
      </c>
      <c r="M26" s="15" t="e">
        <f>VLOOKUP(A$5,'[2]COSTOS BASE'!A$1:T$14,20,0)*(B26+C26+D26+G26)</f>
        <v>#N/A</v>
      </c>
      <c r="N26" s="15" t="e">
        <f>VLOOKUP(A$5,'[2]DATOS MENSUALES'!A$1:AA$19,24,0)*(B26+C26+D26+G26)</f>
        <v>#N/A</v>
      </c>
      <c r="O26" s="15" t="e">
        <f>VLOOKUP(A$5,'[2]DATOS MENSUALES'!A$1:AA$19,25,0)*(B26+C26+D26+G26)</f>
        <v>#N/A</v>
      </c>
      <c r="P26" s="15" t="e">
        <f t="shared" ref="P26:P38" si="2">SUM(J26:O26)</f>
        <v>#N/A</v>
      </c>
      <c r="Q26" s="15" t="e">
        <f t="shared" si="0"/>
        <v>#N/A</v>
      </c>
      <c r="R26" s="15" t="e">
        <f t="shared" si="0"/>
        <v>#N/A</v>
      </c>
      <c r="S26" s="15" t="e">
        <f t="shared" si="0"/>
        <v>#N/A</v>
      </c>
      <c r="T26" s="15" t="e">
        <f t="shared" si="0"/>
        <v>#N/A</v>
      </c>
      <c r="U26" s="15" t="e">
        <f t="shared" si="0"/>
        <v>#N/A</v>
      </c>
      <c r="V26" s="15" t="e">
        <f t="shared" si="0"/>
        <v>#N/A</v>
      </c>
    </row>
    <row r="27" spans="1:24" s="10" customFormat="1" x14ac:dyDescent="0.25">
      <c r="A27" s="34">
        <v>3</v>
      </c>
      <c r="B27" s="12">
        <f t="shared" si="1"/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4">
        <v>0</v>
      </c>
      <c r="K27" s="14">
        <v>0</v>
      </c>
      <c r="L27" s="15">
        <v>0</v>
      </c>
      <c r="M27" s="15" t="e">
        <f>VLOOKUP(A$5,'[2]COSTOS BASE'!A$1:T$14,20,0)*(B27+C27+D27+G27)</f>
        <v>#N/A</v>
      </c>
      <c r="N27" s="15" t="e">
        <f>VLOOKUP(A$5,'[2]DATOS MENSUALES'!A$1:AA$19,24,0)*(B27+C27+D27+G27)</f>
        <v>#N/A</v>
      </c>
      <c r="O27" s="15" t="e">
        <f>VLOOKUP(A$5,'[2]DATOS MENSUALES'!A$1:AA$19,25,0)*(B27+C27+D27+G27)</f>
        <v>#N/A</v>
      </c>
      <c r="P27" s="15" t="e">
        <f t="shared" si="2"/>
        <v>#N/A</v>
      </c>
      <c r="Q27" s="15" t="e">
        <f t="shared" si="0"/>
        <v>#N/A</v>
      </c>
      <c r="R27" s="15" t="e">
        <f t="shared" si="0"/>
        <v>#N/A</v>
      </c>
      <c r="S27" s="15" t="e">
        <f t="shared" si="0"/>
        <v>#N/A</v>
      </c>
      <c r="T27" s="15" t="e">
        <f t="shared" si="0"/>
        <v>#N/A</v>
      </c>
      <c r="U27" s="15" t="e">
        <f t="shared" si="0"/>
        <v>#N/A</v>
      </c>
      <c r="V27" s="15" t="e">
        <f t="shared" si="0"/>
        <v>#N/A</v>
      </c>
    </row>
    <row r="28" spans="1:24" s="10" customFormat="1" x14ac:dyDescent="0.25">
      <c r="A28" s="34">
        <v>4</v>
      </c>
      <c r="B28" s="12">
        <f t="shared" si="1"/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4">
        <v>0</v>
      </c>
      <c r="K28" s="14">
        <v>0</v>
      </c>
      <c r="L28" s="15">
        <v>0</v>
      </c>
      <c r="M28" s="15" t="e">
        <f>VLOOKUP(A$5,'[2]COSTOS BASE'!A$1:T$14,20,0)*(B28+C28+D28+G28)</f>
        <v>#N/A</v>
      </c>
      <c r="N28" s="15" t="e">
        <f>VLOOKUP(A$5,'[2]DATOS MENSUALES'!A$1:AA$19,24,0)*(B28+C28+D28+G28)</f>
        <v>#N/A</v>
      </c>
      <c r="O28" s="15" t="e">
        <f>VLOOKUP(A$5,'[2]DATOS MENSUALES'!A$1:AA$19,25,0)*(B28+C28+D28+G28)</f>
        <v>#N/A</v>
      </c>
      <c r="P28" s="15" t="e">
        <f t="shared" si="2"/>
        <v>#N/A</v>
      </c>
      <c r="Q28" s="15" t="e">
        <f t="shared" si="0"/>
        <v>#N/A</v>
      </c>
      <c r="R28" s="15" t="e">
        <f t="shared" si="0"/>
        <v>#N/A</v>
      </c>
      <c r="S28" s="15" t="e">
        <f t="shared" si="0"/>
        <v>#N/A</v>
      </c>
      <c r="T28" s="15" t="e">
        <f t="shared" si="0"/>
        <v>#N/A</v>
      </c>
      <c r="U28" s="15" t="e">
        <f t="shared" si="0"/>
        <v>#N/A</v>
      </c>
      <c r="V28" s="15" t="e">
        <f t="shared" si="0"/>
        <v>#N/A</v>
      </c>
    </row>
    <row r="29" spans="1:24" s="10" customFormat="1" x14ac:dyDescent="0.25">
      <c r="A29" s="34">
        <v>5</v>
      </c>
      <c r="B29" s="12">
        <f t="shared" si="1"/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4">
        <v>0</v>
      </c>
      <c r="K29" s="14">
        <v>0</v>
      </c>
      <c r="L29" s="15">
        <v>0</v>
      </c>
      <c r="M29" s="15" t="e">
        <f>VLOOKUP(A$5,'[2]COSTOS BASE'!A$1:T$14,20,0)*(B29+C29+D29+G29)</f>
        <v>#N/A</v>
      </c>
      <c r="N29" s="15" t="e">
        <f>VLOOKUP(A$5,'[2]DATOS MENSUALES'!A$1:AA$19,24,0)*(B29+C29+D29+G29)</f>
        <v>#N/A</v>
      </c>
      <c r="O29" s="15" t="e">
        <f>VLOOKUP(A$5,'[2]DATOS MENSUALES'!A$1:AA$19,25,0)*(B29+C29+D29+G29)</f>
        <v>#N/A</v>
      </c>
      <c r="P29" s="15" t="e">
        <f t="shared" si="2"/>
        <v>#N/A</v>
      </c>
      <c r="Q29" s="15" t="e">
        <f t="shared" si="0"/>
        <v>#N/A</v>
      </c>
      <c r="R29" s="15" t="e">
        <f t="shared" si="0"/>
        <v>#N/A</v>
      </c>
      <c r="S29" s="15" t="e">
        <f t="shared" si="0"/>
        <v>#N/A</v>
      </c>
      <c r="T29" s="15" t="e">
        <f t="shared" si="0"/>
        <v>#N/A</v>
      </c>
      <c r="U29" s="15" t="e">
        <f t="shared" si="0"/>
        <v>#N/A</v>
      </c>
      <c r="V29" s="15" t="e">
        <f t="shared" si="0"/>
        <v>#N/A</v>
      </c>
    </row>
    <row r="30" spans="1:24" s="10" customFormat="1" x14ac:dyDescent="0.25">
      <c r="A30" s="34">
        <v>6</v>
      </c>
      <c r="B30" s="12">
        <f t="shared" si="1"/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4">
        <v>0</v>
      </c>
      <c r="K30" s="14">
        <v>0</v>
      </c>
      <c r="L30" s="15">
        <v>0</v>
      </c>
      <c r="M30" s="15" t="e">
        <f>VLOOKUP(A$5,'[2]COSTOS BASE'!A$1:T$14,20,0)*(B30+C30+D30+G30)</f>
        <v>#N/A</v>
      </c>
      <c r="N30" s="15" t="e">
        <f>VLOOKUP(A$5,'[2]DATOS MENSUALES'!A$1:AA$19,24,0)*(B30+C30+D30+G30)</f>
        <v>#N/A</v>
      </c>
      <c r="O30" s="15" t="e">
        <f>VLOOKUP(A$5,'[2]DATOS MENSUALES'!A$1:AA$19,25,0)*(B30+C30+D30+G30)</f>
        <v>#N/A</v>
      </c>
      <c r="P30" s="15" t="e">
        <f t="shared" si="2"/>
        <v>#N/A</v>
      </c>
      <c r="Q30" s="15" t="e">
        <f t="shared" si="0"/>
        <v>#N/A</v>
      </c>
      <c r="R30" s="15" t="e">
        <f t="shared" si="0"/>
        <v>#N/A</v>
      </c>
      <c r="S30" s="15" t="e">
        <f t="shared" si="0"/>
        <v>#N/A</v>
      </c>
      <c r="T30" s="15" t="e">
        <f t="shared" si="0"/>
        <v>#N/A</v>
      </c>
      <c r="U30" s="15" t="e">
        <f t="shared" si="0"/>
        <v>#N/A</v>
      </c>
      <c r="V30" s="15" t="e">
        <f t="shared" si="0"/>
        <v>#N/A</v>
      </c>
    </row>
    <row r="31" spans="1:24" s="10" customFormat="1" x14ac:dyDescent="0.25">
      <c r="A31" s="34" t="s">
        <v>25</v>
      </c>
      <c r="B31" s="12">
        <f t="shared" si="1"/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4">
        <v>0</v>
      </c>
      <c r="K31" s="14">
        <v>0</v>
      </c>
      <c r="L31" s="15">
        <v>0</v>
      </c>
      <c r="M31" s="15" t="e">
        <f>VLOOKUP(A$5,'[2]COSTOS BASE'!A$1:T$14,20,0)*(B31+C31+D31+G31)</f>
        <v>#N/A</v>
      </c>
      <c r="N31" s="15" t="e">
        <f>VLOOKUP(A$5,'[2]DATOS MENSUALES'!A$1:AA$19,24,0)*(B31+C31+D31+G31)</f>
        <v>#N/A</v>
      </c>
      <c r="O31" s="15" t="e">
        <f>VLOOKUP(A$5,'[2]DATOS MENSUALES'!A$1:AA$19,25,0)*(B31+C31+D31+G31)</f>
        <v>#N/A</v>
      </c>
      <c r="P31" s="15" t="e">
        <f t="shared" si="2"/>
        <v>#N/A</v>
      </c>
      <c r="Q31" s="15" t="e">
        <f t="shared" si="0"/>
        <v>#N/A</v>
      </c>
      <c r="R31" s="15" t="e">
        <f t="shared" si="0"/>
        <v>#N/A</v>
      </c>
      <c r="S31" s="15" t="e">
        <f t="shared" si="0"/>
        <v>#N/A</v>
      </c>
      <c r="T31" s="15" t="e">
        <f t="shared" si="0"/>
        <v>#N/A</v>
      </c>
      <c r="U31" s="15" t="e">
        <f t="shared" si="0"/>
        <v>#N/A</v>
      </c>
      <c r="V31" s="15" t="e">
        <f t="shared" si="0"/>
        <v>#N/A</v>
      </c>
    </row>
    <row r="32" spans="1:24" s="10" customFormat="1" x14ac:dyDescent="0.25">
      <c r="A32" s="34" t="s">
        <v>26</v>
      </c>
      <c r="B32" s="12">
        <f t="shared" si="1"/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4">
        <v>0</v>
      </c>
      <c r="K32" s="14">
        <v>0</v>
      </c>
      <c r="L32" s="15">
        <v>0</v>
      </c>
      <c r="M32" s="15" t="e">
        <f>VLOOKUP(A$5,'[2]COSTOS BASE'!A$1:T$14,20,0)*(B32+C32+D32+G32)</f>
        <v>#N/A</v>
      </c>
      <c r="N32" s="15" t="e">
        <f>VLOOKUP(A$5,'[2]DATOS MENSUALES'!A$1:AA$19,24,0)*(B32+C32+D32+G32)</f>
        <v>#N/A</v>
      </c>
      <c r="O32" s="15" t="e">
        <f>VLOOKUP(A$5,'[2]DATOS MENSUALES'!A$1:AA$19,25,0)*(B32+C32+D32+G32)</f>
        <v>#N/A</v>
      </c>
      <c r="P32" s="15" t="e">
        <f t="shared" si="2"/>
        <v>#N/A</v>
      </c>
      <c r="Q32" s="15" t="e">
        <f t="shared" si="0"/>
        <v>#N/A</v>
      </c>
      <c r="R32" s="15" t="e">
        <f t="shared" si="0"/>
        <v>#N/A</v>
      </c>
      <c r="S32" s="15" t="e">
        <f t="shared" si="0"/>
        <v>#N/A</v>
      </c>
      <c r="T32" s="15" t="e">
        <f t="shared" si="0"/>
        <v>#N/A</v>
      </c>
      <c r="U32" s="15" t="e">
        <f t="shared" si="0"/>
        <v>#N/A</v>
      </c>
      <c r="V32" s="15" t="e">
        <f t="shared" si="0"/>
        <v>#N/A</v>
      </c>
    </row>
    <row r="33" spans="1:23" s="10" customFormat="1" x14ac:dyDescent="0.25">
      <c r="A33" s="34" t="s">
        <v>27</v>
      </c>
      <c r="B33" s="12">
        <f t="shared" si="1"/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4">
        <v>0</v>
      </c>
      <c r="K33" s="14">
        <v>0</v>
      </c>
      <c r="L33" s="15">
        <v>0</v>
      </c>
      <c r="M33" s="15" t="e">
        <f>VLOOKUP(A$5,'[2]COSTOS BASE'!A$1:T$14,20,0)*(B33+C33+D33+G33)</f>
        <v>#N/A</v>
      </c>
      <c r="N33" s="15" t="e">
        <f>VLOOKUP(A$5,'[2]DATOS MENSUALES'!A$1:AA$19,24,0)*(B33+C33+D33+G33)</f>
        <v>#N/A</v>
      </c>
      <c r="O33" s="15" t="e">
        <f>VLOOKUP(A$5,'[2]DATOS MENSUALES'!A$1:AA$19,25,0)*(B33+C33+D33+G33)</f>
        <v>#N/A</v>
      </c>
      <c r="P33" s="15" t="e">
        <f t="shared" si="2"/>
        <v>#N/A</v>
      </c>
      <c r="Q33" s="15" t="e">
        <f t="shared" si="0"/>
        <v>#N/A</v>
      </c>
      <c r="R33" s="15" t="e">
        <f t="shared" si="0"/>
        <v>#N/A</v>
      </c>
      <c r="S33" s="15" t="e">
        <f t="shared" si="0"/>
        <v>#N/A</v>
      </c>
      <c r="T33" s="15" t="e">
        <f t="shared" si="0"/>
        <v>#N/A</v>
      </c>
      <c r="U33" s="15" t="e">
        <f t="shared" si="0"/>
        <v>#N/A</v>
      </c>
      <c r="V33" s="15" t="e">
        <f t="shared" si="0"/>
        <v>#N/A</v>
      </c>
    </row>
    <row r="34" spans="1:23" s="10" customFormat="1" x14ac:dyDescent="0.25">
      <c r="A34" s="34" t="s">
        <v>28</v>
      </c>
      <c r="B34" s="12">
        <f t="shared" si="1"/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4">
        <v>0</v>
      </c>
      <c r="K34" s="14">
        <v>0</v>
      </c>
      <c r="L34" s="15">
        <v>0</v>
      </c>
      <c r="M34" s="15" t="e">
        <f>VLOOKUP(A$5,'[2]COSTOS BASE'!A$1:T$14,20,0)*(B34+C34+D34+G34)</f>
        <v>#N/A</v>
      </c>
      <c r="N34" s="15" t="e">
        <f>VLOOKUP(A$5,'[2]DATOS MENSUALES'!A$1:AA$19,24,0)*(B34+C34+D34+G34)</f>
        <v>#N/A</v>
      </c>
      <c r="O34" s="15" t="e">
        <f>VLOOKUP(A$5,'[2]DATOS MENSUALES'!A$1:AA$19,25,0)*(B34+C34+D34+G34)</f>
        <v>#N/A</v>
      </c>
      <c r="P34" s="15" t="e">
        <f t="shared" si="2"/>
        <v>#N/A</v>
      </c>
      <c r="Q34" s="15" t="e">
        <f t="shared" si="0"/>
        <v>#N/A</v>
      </c>
      <c r="R34" s="15" t="e">
        <f t="shared" si="0"/>
        <v>#N/A</v>
      </c>
      <c r="S34" s="15" t="e">
        <f t="shared" si="0"/>
        <v>#N/A</v>
      </c>
      <c r="T34" s="15" t="e">
        <f t="shared" si="0"/>
        <v>#N/A</v>
      </c>
      <c r="U34" s="15" t="e">
        <f t="shared" si="0"/>
        <v>#N/A</v>
      </c>
      <c r="V34" s="15" t="e">
        <f t="shared" si="0"/>
        <v>#N/A</v>
      </c>
    </row>
    <row r="35" spans="1:23" x14ac:dyDescent="0.25">
      <c r="A35" s="34" t="s">
        <v>29</v>
      </c>
      <c r="B35" s="12">
        <f t="shared" si="1"/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4">
        <v>0</v>
      </c>
      <c r="K35" s="14">
        <v>0</v>
      </c>
      <c r="L35" s="15">
        <v>0</v>
      </c>
      <c r="M35" s="15" t="e">
        <f>VLOOKUP(A$5,'[2]COSTOS BASE'!A$1:T$14,20,0)*(B35+C35+D35+G35)</f>
        <v>#N/A</v>
      </c>
      <c r="N35" s="15" t="e">
        <f>VLOOKUP(A$5,'[2]DATOS MENSUALES'!A$1:AA$19,24,0)*(B35+C35+D35+G35)</f>
        <v>#N/A</v>
      </c>
      <c r="O35" s="15" t="e">
        <f>VLOOKUP(A$5,'[2]DATOS MENSUALES'!A$1:AA$19,25,0)*(B35+C35+D35+G35)</f>
        <v>#N/A</v>
      </c>
      <c r="P35" s="15" t="e">
        <f t="shared" si="2"/>
        <v>#N/A</v>
      </c>
      <c r="Q35" s="15" t="e">
        <f t="shared" si="0"/>
        <v>#N/A</v>
      </c>
      <c r="R35" s="15" t="e">
        <f t="shared" si="0"/>
        <v>#N/A</v>
      </c>
      <c r="S35" s="15" t="e">
        <f t="shared" si="0"/>
        <v>#N/A</v>
      </c>
      <c r="T35" s="15" t="e">
        <f t="shared" si="0"/>
        <v>#N/A</v>
      </c>
      <c r="U35" s="15" t="e">
        <f t="shared" si="0"/>
        <v>#N/A</v>
      </c>
      <c r="V35" s="15" t="e">
        <f t="shared" si="0"/>
        <v>#N/A</v>
      </c>
    </row>
    <row r="36" spans="1:23" x14ac:dyDescent="0.25">
      <c r="A36" s="34" t="s">
        <v>30</v>
      </c>
      <c r="B36" s="12">
        <f t="shared" si="1"/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4">
        <v>0</v>
      </c>
      <c r="K36" s="14">
        <v>0</v>
      </c>
      <c r="L36" s="15">
        <v>0</v>
      </c>
      <c r="M36" s="15" t="e">
        <f>VLOOKUP(A$5,'[2]COSTOS BASE'!A$1:T$14,20,0)*(B36+C36+D36+G36)</f>
        <v>#N/A</v>
      </c>
      <c r="N36" s="15" t="e">
        <f>VLOOKUP(A$5,'[2]DATOS MENSUALES'!A$1:AA$19,24,0)*(B36+C36+D36+G36)</f>
        <v>#N/A</v>
      </c>
      <c r="O36" s="15" t="e">
        <f>VLOOKUP(A$5,'[2]DATOS MENSUALES'!A$1:AA$19,25,0)*(B36+C36+D36+G36)</f>
        <v>#N/A</v>
      </c>
      <c r="P36" s="15" t="e">
        <f t="shared" si="2"/>
        <v>#N/A</v>
      </c>
      <c r="Q36" s="15" t="e">
        <f t="shared" si="0"/>
        <v>#N/A</v>
      </c>
      <c r="R36" s="15" t="e">
        <f t="shared" si="0"/>
        <v>#N/A</v>
      </c>
      <c r="S36" s="15" t="e">
        <f t="shared" si="0"/>
        <v>#N/A</v>
      </c>
      <c r="T36" s="15" t="e">
        <f t="shared" si="0"/>
        <v>#N/A</v>
      </c>
      <c r="U36" s="15" t="e">
        <f t="shared" si="0"/>
        <v>#N/A</v>
      </c>
      <c r="V36" s="15" t="e">
        <f t="shared" si="0"/>
        <v>#N/A</v>
      </c>
    </row>
    <row r="37" spans="1:23" x14ac:dyDescent="0.25">
      <c r="A37" s="34" t="s">
        <v>31</v>
      </c>
      <c r="B37" s="12">
        <f t="shared" si="1"/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4">
        <v>0</v>
      </c>
      <c r="K37" s="14">
        <v>0</v>
      </c>
      <c r="L37" s="15">
        <v>0</v>
      </c>
      <c r="M37" s="15" t="e">
        <f>VLOOKUP(A$5,'[2]COSTOS BASE'!A$1:T$14,20,0)*(B37+C37+D37+G37)</f>
        <v>#N/A</v>
      </c>
      <c r="N37" s="15" t="e">
        <f>VLOOKUP(A$5,'[2]DATOS MENSUALES'!A$1:AA$19,24,0)*(B37+C37+D37+G37)</f>
        <v>#N/A</v>
      </c>
      <c r="O37" s="15" t="e">
        <f>VLOOKUP(A$5,'[2]DATOS MENSUALES'!A$1:AA$19,25,0)*(B37+C37+D37+G37)</f>
        <v>#N/A</v>
      </c>
      <c r="P37" s="15" t="e">
        <f t="shared" si="2"/>
        <v>#N/A</v>
      </c>
      <c r="Q37" s="15" t="e">
        <f t="shared" si="0"/>
        <v>#N/A</v>
      </c>
      <c r="R37" s="15" t="e">
        <f t="shared" si="0"/>
        <v>#N/A</v>
      </c>
      <c r="S37" s="15" t="e">
        <f t="shared" si="0"/>
        <v>#N/A</v>
      </c>
      <c r="T37" s="15" t="e">
        <f t="shared" si="0"/>
        <v>#N/A</v>
      </c>
      <c r="U37" s="15" t="e">
        <f t="shared" si="0"/>
        <v>#N/A</v>
      </c>
      <c r="V37" s="15" t="e">
        <f t="shared" si="0"/>
        <v>#N/A</v>
      </c>
    </row>
    <row r="38" spans="1:23" x14ac:dyDescent="0.25">
      <c r="A38" s="35" t="s">
        <v>32</v>
      </c>
      <c r="B38" s="12">
        <f t="shared" si="1"/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4">
        <v>0</v>
      </c>
      <c r="K38" s="14">
        <v>0</v>
      </c>
      <c r="L38" s="15">
        <v>0</v>
      </c>
      <c r="M38" s="15" t="e">
        <f>VLOOKUP(A$5,'[2]COSTOS BASE'!A$1:T$14,20,0)*(B38+C38+D38+G38)</f>
        <v>#N/A</v>
      </c>
      <c r="N38" s="15" t="e">
        <f>VLOOKUP(A$5,'[2]DATOS MENSUALES'!A$1:AA$19,24,0)*(B38+C38+D38+G38)</f>
        <v>#N/A</v>
      </c>
      <c r="O38" s="15" t="e">
        <f>VLOOKUP(A$5,'[2]DATOS MENSUALES'!A$1:AA$19,25,0)*(B38+C38+D38+G38)</f>
        <v>#N/A</v>
      </c>
      <c r="P38" s="15" t="e">
        <f t="shared" si="2"/>
        <v>#N/A</v>
      </c>
      <c r="Q38" s="15" t="e">
        <f t="shared" si="0"/>
        <v>#N/A</v>
      </c>
      <c r="R38" s="15" t="e">
        <f t="shared" si="0"/>
        <v>#N/A</v>
      </c>
      <c r="S38" s="15" t="e">
        <f t="shared" si="0"/>
        <v>#N/A</v>
      </c>
      <c r="T38" s="15" t="e">
        <f t="shared" si="0"/>
        <v>#N/A</v>
      </c>
      <c r="U38" s="15" t="e">
        <f t="shared" si="0"/>
        <v>#N/A</v>
      </c>
      <c r="V38" s="15" t="e">
        <f t="shared" si="0"/>
        <v>#N/A</v>
      </c>
    </row>
    <row r="39" spans="1:23" ht="15.75" thickBot="1" x14ac:dyDescent="0.3">
      <c r="A39" s="36" t="s">
        <v>33</v>
      </c>
      <c r="B39" s="12">
        <f t="shared" si="1"/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4"/>
      <c r="K39" s="14"/>
      <c r="L39" s="15">
        <v>0</v>
      </c>
      <c r="M39" s="15" t="e">
        <f>VLOOKUP(A$5,'[2]COSTOS BASE'!A$1:T$14,20,0)*(B39+C39+D39+G39)</f>
        <v>#N/A</v>
      </c>
      <c r="N39" s="15" t="e">
        <f>VLOOKUP(A$5,'[2]DATOS MENSUALES'!A$1:AA$19,24,0)*(B39+C39+D39+G39)</f>
        <v>#N/A</v>
      </c>
      <c r="O39" s="15" t="e">
        <f>VLOOKUP(A$5,'[2]DATOS MENSUALES'!A$1:AA$19,25,0)*(B39+C39+D39+G39)</f>
        <v>#N/A</v>
      </c>
      <c r="P39" s="15" t="e">
        <f>SUM(J39:O39)</f>
        <v>#N/A</v>
      </c>
      <c r="Q39" s="69" t="s">
        <v>34</v>
      </c>
      <c r="R39" s="69"/>
      <c r="S39" s="69"/>
      <c r="T39" s="69"/>
      <c r="U39" s="69"/>
      <c r="V39" s="69"/>
    </row>
    <row r="40" spans="1:23" ht="27" customHeight="1" x14ac:dyDescent="0.25">
      <c r="A40" s="70" t="s">
        <v>36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  <row r="41" spans="1:23" ht="24.75" customHeight="1" x14ac:dyDescent="0.25">
      <c r="A41" s="37"/>
      <c r="B41" s="70" t="s">
        <v>1</v>
      </c>
      <c r="C41" s="70"/>
      <c r="D41" s="70"/>
      <c r="E41" s="70"/>
      <c r="F41" s="70"/>
      <c r="G41" s="70"/>
      <c r="H41" s="70"/>
      <c r="I41" s="70" t="s">
        <v>2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</row>
    <row r="42" spans="1:23" ht="60.75" x14ac:dyDescent="0.25">
      <c r="A42" s="38" t="s">
        <v>37</v>
      </c>
      <c r="B42" s="39" t="s">
        <v>38</v>
      </c>
      <c r="C42" s="40" t="s">
        <v>4</v>
      </c>
      <c r="D42" s="41" t="s">
        <v>5</v>
      </c>
      <c r="E42" s="41" t="s">
        <v>6</v>
      </c>
      <c r="F42" s="41" t="s">
        <v>7</v>
      </c>
      <c r="G42" s="41" t="s">
        <v>8</v>
      </c>
      <c r="H42" s="41" t="s">
        <v>9</v>
      </c>
      <c r="I42" s="42" t="s">
        <v>10</v>
      </c>
      <c r="J42" s="43" t="s">
        <v>11</v>
      </c>
      <c r="K42" s="44" t="s">
        <v>12</v>
      </c>
      <c r="L42" s="44" t="s">
        <v>13</v>
      </c>
      <c r="M42" s="44" t="s">
        <v>14</v>
      </c>
      <c r="N42" s="44" t="s">
        <v>15</v>
      </c>
      <c r="O42" s="44" t="s">
        <v>16</v>
      </c>
      <c r="P42" s="44" t="s">
        <v>17</v>
      </c>
      <c r="Q42" s="44" t="s">
        <v>18</v>
      </c>
      <c r="R42" s="45" t="s">
        <v>39</v>
      </c>
      <c r="S42" s="45" t="s">
        <v>20</v>
      </c>
      <c r="T42" s="45" t="s">
        <v>21</v>
      </c>
      <c r="U42" s="45" t="s">
        <v>40</v>
      </c>
      <c r="V42" s="45" t="s">
        <v>23</v>
      </c>
      <c r="W42" s="45" t="s">
        <v>24</v>
      </c>
    </row>
    <row r="43" spans="1:23" x14ac:dyDescent="0.25">
      <c r="A43" s="46">
        <v>0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</row>
    <row r="44" spans="1:23" x14ac:dyDescent="0.25">
      <c r="A44" s="46">
        <v>0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</row>
    <row r="45" spans="1:23" x14ac:dyDescent="0.25">
      <c r="A45" s="46">
        <v>0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</row>
    <row r="46" spans="1:23" x14ac:dyDescent="0.25">
      <c r="A46" s="46">
        <v>0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</row>
    <row r="47" spans="1:23" x14ac:dyDescent="0.25">
      <c r="A47" s="46">
        <v>0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</row>
    <row r="48" spans="1:23" x14ac:dyDescent="0.25">
      <c r="A48" s="46">
        <v>0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</row>
    <row r="49" spans="1:23" x14ac:dyDescent="0.25">
      <c r="A49" s="46">
        <v>0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</row>
    <row r="50" spans="1:23" x14ac:dyDescent="0.25">
      <c r="A50" s="46">
        <v>0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</row>
    <row r="51" spans="1:23" x14ac:dyDescent="0.25">
      <c r="A51" s="46">
        <v>0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</row>
    <row r="52" spans="1:23" x14ac:dyDescent="0.25">
      <c r="A52" s="46">
        <v>0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</row>
    <row r="53" spans="1:23" x14ac:dyDescent="0.25">
      <c r="A53" s="46">
        <v>0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</row>
    <row r="54" spans="1:23" x14ac:dyDescent="0.25">
      <c r="A54" s="46">
        <v>0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</row>
    <row r="55" spans="1:23" x14ac:dyDescent="0.25">
      <c r="A55" s="46">
        <v>0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</row>
    <row r="56" spans="1:23" x14ac:dyDescent="0.25">
      <c r="A56" s="46">
        <v>0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</row>
    <row r="57" spans="1:23" x14ac:dyDescent="0.25">
      <c r="A57" s="46">
        <v>0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</row>
    <row r="58" spans="1:23" x14ac:dyDescent="0.25">
      <c r="A58" s="46">
        <v>0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</row>
    <row r="59" spans="1:23" x14ac:dyDescent="0.25">
      <c r="A59" s="46">
        <v>0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</row>
    <row r="60" spans="1:23" x14ac:dyDescent="0.25">
      <c r="A60" s="46">
        <v>0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</row>
    <row r="61" spans="1:23" x14ac:dyDescent="0.25">
      <c r="A61" s="46">
        <v>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</row>
    <row r="62" spans="1:23" x14ac:dyDescent="0.25">
      <c r="A62" s="46">
        <v>0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</row>
    <row r="63" spans="1:23" x14ac:dyDescent="0.25">
      <c r="A63" s="46">
        <v>0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</row>
    <row r="64" spans="1:23" x14ac:dyDescent="0.25">
      <c r="A64" s="46">
        <v>0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</row>
    <row r="65" spans="1:23" x14ac:dyDescent="0.25">
      <c r="A65" s="46">
        <v>0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</row>
    <row r="66" spans="1:23" x14ac:dyDescent="0.25">
      <c r="A66" s="46">
        <v>0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</row>
    <row r="67" spans="1:23" x14ac:dyDescent="0.25">
      <c r="A67" s="46">
        <v>0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</row>
    <row r="69" spans="1:23" ht="18.75" x14ac:dyDescent="0.3">
      <c r="A69" s="47" t="s">
        <v>41</v>
      </c>
    </row>
  </sheetData>
  <mergeCells count="16">
    <mergeCell ref="Q39:V39"/>
    <mergeCell ref="A40:V40"/>
    <mergeCell ref="B41:H41"/>
    <mergeCell ref="I41:V41"/>
    <mergeCell ref="A4:V4"/>
    <mergeCell ref="B5:H5"/>
    <mergeCell ref="I5:V5"/>
    <mergeCell ref="Q21:V21"/>
    <mergeCell ref="A22:V22"/>
    <mergeCell ref="B23:H23"/>
    <mergeCell ref="I23:V23"/>
    <mergeCell ref="S3:V3"/>
    <mergeCell ref="S2:V2"/>
    <mergeCell ref="S1:V1"/>
    <mergeCell ref="A1:F3"/>
    <mergeCell ref="G1:R3"/>
  </mergeCells>
  <pageMargins left="0.70866141732283472" right="0.70866141732283472" top="0.74803149606299213" bottom="0.74803149606299213" header="0.31496062992125984" footer="0.31496062992125984"/>
  <pageSetup paperSize="5" scale="50" fitToWidth="2" fitToHeight="2" orientation="landscape" r:id="rId1"/>
  <rowBreaks count="1" manualBreakCount="1">
    <brk id="39" max="2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TFS SISTEMAS</vt:lpstr>
      <vt:lpstr>'TFS SISTEMAS'!Área_de_impresión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ALEJANDRA BECERRA AVILA</dc:creator>
  <cp:lastModifiedBy>Soly M. Moreno Sierra</cp:lastModifiedBy>
  <dcterms:created xsi:type="dcterms:W3CDTF">2016-11-30T16:09:22Z</dcterms:created>
  <dcterms:modified xsi:type="dcterms:W3CDTF">2020-02-19T22:42:13Z</dcterms:modified>
</cp:coreProperties>
</file>